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imkor\Desktop\"/>
    </mc:Choice>
  </mc:AlternateContent>
  <xr:revisionPtr revIDLastSave="0" documentId="13_ncr:1_{12F699A5-C52A-43FA-AA36-53E6C7C3327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ubmissionFormInvoice" sheetId="1" r:id="rId1"/>
  </sheets>
  <definedNames>
    <definedName name="_xlnm.Print_Area" localSheetId="0">SubmissionFormInvoice!$B$1:$F$58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4" i="1" l="1"/>
  <c r="E43" i="1"/>
  <c r="D46" i="1"/>
  <c r="E49" i="1" s="1"/>
  <c r="E47" i="1" l="1"/>
  <c r="F47" i="1" s="1"/>
  <c r="E46" i="1"/>
  <c r="F46" i="1" s="1"/>
  <c r="E48" i="1"/>
  <c r="F48" i="1" s="1"/>
  <c r="E34" i="1"/>
  <c r="D56" i="1" s="1"/>
  <c r="F49" i="1" l="1"/>
  <c r="C56" i="1"/>
  <c r="C51" i="1" l="1"/>
  <c r="C52" i="1"/>
  <c r="C53" i="1"/>
  <c r="C54" i="1"/>
  <c r="F56" i="1" l="1"/>
  <c r="D51" i="1" l="1"/>
  <c r="E51" i="1" s="1"/>
  <c r="D54" i="1"/>
  <c r="E54" i="1" s="1"/>
  <c r="D52" i="1"/>
  <c r="E52" i="1" s="1"/>
  <c r="D53" i="1"/>
  <c r="E53" i="1" s="1"/>
  <c r="F57" i="1" l="1"/>
</calcChain>
</file>

<file path=xl/sharedStrings.xml><?xml version="1.0" encoding="utf-8"?>
<sst xmlns="http://schemas.openxmlformats.org/spreadsheetml/2006/main" count="245" uniqueCount="232">
  <si>
    <t>Responding Fire Department:</t>
  </si>
  <si>
    <t>Form Completed By:</t>
  </si>
  <si>
    <t>~ DEPARTMENT DETAILS ~</t>
  </si>
  <si>
    <t>~ LOSS DETAILS ~</t>
  </si>
  <si>
    <t>Location:</t>
  </si>
  <si>
    <t>MPI Claim #:</t>
  </si>
  <si>
    <t>Vehicle A</t>
  </si>
  <si>
    <t>Vehicle B</t>
  </si>
  <si>
    <t>Owner:</t>
  </si>
  <si>
    <t>Driver:</t>
  </si>
  <si>
    <t>Make/Model:</t>
  </si>
  <si>
    <t>Plate #:</t>
  </si>
  <si>
    <t>V.I.N.:</t>
  </si>
  <si>
    <t>Full Description of Accident Details:</t>
  </si>
  <si>
    <t>Units Responding:</t>
  </si>
  <si>
    <t>Towing Company:</t>
  </si>
  <si>
    <t>Equipment Used:</t>
  </si>
  <si>
    <t>Other:</t>
  </si>
  <si>
    <t>Describe in Detail Services Provided:</t>
  </si>
  <si>
    <t>Police Dept Responding:</t>
  </si>
  <si>
    <t>Rate</t>
  </si>
  <si>
    <t>Hours</t>
  </si>
  <si>
    <t>Water Tanker</t>
  </si>
  <si>
    <t>Pumper</t>
  </si>
  <si>
    <t>Rescue</t>
  </si>
  <si>
    <t>Securing the Scene</t>
  </si>
  <si>
    <t>Complex</t>
  </si>
  <si>
    <t>Total Time in Service</t>
  </si>
  <si>
    <t>Yes</t>
  </si>
  <si>
    <t>No</t>
  </si>
  <si>
    <t>Specialty Equipment</t>
  </si>
  <si>
    <t>INVOICE TOTAL</t>
  </si>
  <si>
    <t>Response Type</t>
  </si>
  <si>
    <t>Foam Expense</t>
  </si>
  <si>
    <t>Fire Departments</t>
  </si>
  <si>
    <t>Town of Carman 
Box 160 
Carman, MB R0G 0J0</t>
  </si>
  <si>
    <t>Email:</t>
  </si>
  <si>
    <t>Fire Department Name</t>
  </si>
  <si>
    <t>Service Charges</t>
  </si>
  <si>
    <t>Single Vehicle</t>
  </si>
  <si>
    <t>Multi Vehicle</t>
  </si>
  <si>
    <t>Scene</t>
  </si>
  <si>
    <t xml:space="preserve">Foam </t>
  </si>
  <si>
    <t>Secure the Scene</t>
  </si>
  <si>
    <t xml:space="preserve">The individual(s) listed in your report resides in the same jurisdiction as your department. </t>
  </si>
  <si>
    <t>It appears there was no valid insurance on the vehicle involved for the date of loss.</t>
  </si>
  <si>
    <t>The vehicles listed in your report are registered in another jurisdiction.  Please forward your invoice to the vehicles registered owner.</t>
  </si>
  <si>
    <t xml:space="preserve">We require the inclosed "Claim for Firefighting/Rescue Costs" form completed in full.  Please complete the form and resubmit your account.  </t>
  </si>
  <si>
    <t>The claim number you have provided does not match the incident details</t>
  </si>
  <si>
    <t>There is no record of a claim opened for this date of loss.</t>
  </si>
  <si>
    <t>The services you have described in your submission do not qualify for reimbursement.</t>
  </si>
  <si>
    <t>The individual(s) listed in your report cancelled his/her claim.</t>
  </si>
  <si>
    <t>We require more details on the services you provided. Your submission does not qualify for reimbursement at this time.</t>
  </si>
  <si>
    <t>The amount payable differs from your invoice.  Please reference above and see the comments below for further clarification.</t>
  </si>
  <si>
    <t xml:space="preserve">Your submission was approved and your invoice was paid as submitted.  Your payment should arrive shortly. </t>
  </si>
  <si>
    <t>Jaws of Life:</t>
  </si>
  <si>
    <t>Submit forms in Excel format to:  firefightinginvoices@mpi.mb.ca</t>
  </si>
  <si>
    <t>Basic</t>
  </si>
  <si>
    <t>~ SERVICE DETAILS ~</t>
  </si>
  <si>
    <t>CLAIM FOR FIRE FIGHTING/RESCUE COSTS - SUBMISSION FORM</t>
  </si>
  <si>
    <t>Town of Morris 
Box 834 
Morris, MB  R0G 1K0</t>
  </si>
  <si>
    <t>RM of Coldwell 
Box 90 
Lundar, MB  R0C 1Y0</t>
  </si>
  <si>
    <t>RM of Alexander 
Box 100 
St. Georges, MB  R0E 1V0</t>
  </si>
  <si>
    <t>Riverdale Municipality 
Box 520 
Rivers, MB R0K 1X0</t>
  </si>
  <si>
    <t>Riverton-Bifrost Fire Department 
Box 250 
Riverton, MB R0C 2R0</t>
  </si>
  <si>
    <t>RM of Whitemouth 
Box 248 
Whitemouth, MB  R0E 2G0</t>
  </si>
  <si>
    <t xml:space="preserve">Ochre River Fire Department 
Box 40 
Ochre River, MB  R0L1K0 </t>
  </si>
  <si>
    <t>Municipality of Roblin Box 998 Roblin, MB R0L 1P0</t>
  </si>
  <si>
    <t>Woodridge Fire Dept 
Box 48 
Vassar, MB  R0A 2J0</t>
  </si>
  <si>
    <t>Altona Fire Department 
Box 833 
Altona, MB  R0G 0B0</t>
  </si>
  <si>
    <t xml:space="preserve">Amaranth Fire Dept 
Box 22 
Amaranth, MB R0H 0B0 </t>
  </si>
  <si>
    <t>Arborg-Bifrost Fire &amp; Emergency Services 
Box 1104 
Arborg, MB  R0C 0A0</t>
  </si>
  <si>
    <t>Brandon Fire Dept 
198 Brandon St. 
Brandon, MB  R3H 2T7</t>
  </si>
  <si>
    <t>Carberry/North Cypress Fire Dept 
Box 130 
Carberry, MB  R0K 0H0</t>
  </si>
  <si>
    <t>Cartwright-Roblin Fire Dept. 
Box 9 
Cartwright, MB
R0K 0L0</t>
  </si>
  <si>
    <t>City of Brandon 
410 9th Street 
Brandon, MB R7A 6A2</t>
  </si>
  <si>
    <t>City of Morden 
100-195 Stephen Street 
Morden, MB R6M 1V3</t>
  </si>
  <si>
    <t>City of Portage la Prairie 
97 Saskatchewan Ave East 
Portage la Prairie, MB R1N 0L8</t>
  </si>
  <si>
    <t>City of Selkirk 
200 Eaton Avenue 
Selkirk, MB  R1A 0W6</t>
  </si>
  <si>
    <t>City of Steinbach 
225 Reimer Ave 
Steinbach, MB R5G 2J1</t>
  </si>
  <si>
    <t>City of Thompson 
226 Mystery Lake Road 
Thompson, MB  R8N 1S4</t>
  </si>
  <si>
    <t>City of Winkler 
185 Main Street 
Winkler, MB R6W 1B4</t>
  </si>
  <si>
    <t>City of Winnipeg - Fire Paramedic Services 
510 Main St 
Winnipeg, MB R3B 9Z9</t>
  </si>
  <si>
    <t>Alonsa Fire Department  
Box 62   
Alonsa, MB  R0H 0A0</t>
  </si>
  <si>
    <t>Cypress River Fire Dept. 
Box 262 
Cypress River, MB  R0K 0P0</t>
  </si>
  <si>
    <t>Darlingford Fire Dept 
Box 87 
Darlingford ,MB   R0G 0L0</t>
  </si>
  <si>
    <t>Dauphin Fire Department  
121-2nd Street North West 
Dauphin, MB  R7N 1G6</t>
  </si>
  <si>
    <t>Deloraine Fire Department 
Box 510 
Deloraine, MB
R0M 0M0</t>
  </si>
  <si>
    <t xml:space="preserve">Edward Fire Dept  
Box 155 
Pierson, MB  R0M 1S0 </t>
  </si>
  <si>
    <t>Elm Creek Fire Department 
Box 99 
Elm Creek, MB  R0G 0N0</t>
  </si>
  <si>
    <t>Emerson Fire Department 
Box 337 
Emerson, MB  R0A 0L0</t>
  </si>
  <si>
    <t>Erickson &amp; District Fire Department 
Box 132 
Erickson, MB  R0J 0P0</t>
  </si>
  <si>
    <t>Eriksdale Fire Department 
Box 10 
Eriksdale MB R0C 0W0</t>
  </si>
  <si>
    <t>Gilbert Plains Fire Department 
Box 39 
Gilbert Plains, MB  R0L 0X0</t>
  </si>
  <si>
    <t>Gimli Fire &amp; Rescue 
Box 247 
Gimli ,MB  R0C 1B0</t>
  </si>
  <si>
    <t>Hamiota Fire Department 
Box 100 
Hamiota, MB  R0M 0T0</t>
  </si>
  <si>
    <t xml:space="preserve">Hartney - Cameron 
Box 339 
Hartney, MB   R0M 0X0
</t>
  </si>
  <si>
    <t>KA-KA-KWE-KE-JE-ONG Fire Rescue 
Box 159 
Ebb &amp; Flow First Nations, MB R0L 0R0</t>
  </si>
  <si>
    <t>La Broquerie Fire Dept. 
Box 130 
La Broquerie, MB  R0A 0W0</t>
  </si>
  <si>
    <t>LaRiviere Fire &amp; Rescue 
Box 232 
LaRiviere, MB  R0G 1A0</t>
  </si>
  <si>
    <t>Lowe Farm Fire Dept. 
Box 40 
Lowe Farm, MB  R0G 1E0</t>
  </si>
  <si>
    <t>Melita Fire Department 
Box 748 
Melita, MB R0M 1L0</t>
  </si>
  <si>
    <t>Miami Fire &amp; Rescue Service 
Box 319 
Miami, MB  R0G 1H0</t>
  </si>
  <si>
    <t>Ministry of Transportation 
Claims Office 
301 St. Paul Street, 2nd Floor 
St. Catharines, ON L2R 7R4</t>
  </si>
  <si>
    <t>Minitonas Fire Dept. 
Box 9 (311 Main St.) 
Minitonas, MB  R0L 1G0</t>
  </si>
  <si>
    <t>Minnedosa Fire Dept. Town of Minnedosa  
Box 426 
Minnedosa, MB  R0J 1E0</t>
  </si>
  <si>
    <t>Municipality of Killarney Turtle Mountain  
Box 10 
Killarney, MB R0K 1G0</t>
  </si>
  <si>
    <t>Municipality of North Norfolk 
Box 190 
MacGregor, MB R0H 0R0</t>
  </si>
  <si>
    <t>Municipality of Pembina 
Box 189 
Manitou, MB R0G 1G0</t>
  </si>
  <si>
    <t>Municipality of Russell Binscarth 
Box 10 
Russell, MB R0J 1W0</t>
  </si>
  <si>
    <t>Municipality of WestLake-Gladstone 
Box 150 
Gladstone, MB R0J 0T0</t>
  </si>
  <si>
    <t>Notre Dame Fire Dept. 
Box 252 
Notre Dame DeLourdes, MB  R0G 1M0</t>
  </si>
  <si>
    <t>Pipestone Albert Fire Department 
Box 99 
Reston, MB  R0M 1X0</t>
  </si>
  <si>
    <t>Plum Coulee Fire Dept 
Box 100 
Plum Coulee, MB R0G 1R0</t>
  </si>
  <si>
    <t xml:space="preserve">Powerview-Pinefalls Fire Department 
Box 220 
Powerview, MB R0E 1P0
</t>
  </si>
  <si>
    <t>Prairie View Municipality 
Box 70 
Birtle, MB R0M 0C0</t>
  </si>
  <si>
    <t>Receiver General of Canada 
CDAD Revenur Services 
Department of National Defence 
DMPAP/Accounts Processing 
101 Colonel By Drive 
Ottawa, ON  K1A 0K2</t>
  </si>
  <si>
    <t>RM of Argyle 
Box 40 
Baldur, MB R0K 0B0</t>
  </si>
  <si>
    <t>RM of Birtle 
Box 70 
Birtle, MB R0M 0C0</t>
  </si>
  <si>
    <t>RM of Blanshard 
Box 179 
Oak River, MB R0K 1T0</t>
  </si>
  <si>
    <t>RM of Boissevain-Morton 
Box 490 
Boiseevain, MB R0K 0E0</t>
  </si>
  <si>
    <t>RM of Cartier 
Box 117 
Elie, MB  R0H 0H0</t>
  </si>
  <si>
    <t>RM of DeSalaberry 
Box 40 
St Pierre Joly, MB  R0A 1V0</t>
  </si>
  <si>
    <t>RM of East St. Paul 
Unit 1 - 3021 Bird's Hill Road 
East St. Paul, MB R2E 1A7</t>
  </si>
  <si>
    <t>RM of Ellice 
Box 100 
St.Lazare, MB  R0M 1Y0</t>
  </si>
  <si>
    <t>RM of Ethelbert 
Box 115 
Ethelbert, MB  R0L 0T0</t>
  </si>
  <si>
    <t>RM of Franklin 
Box 66 
Dominion City, MB R0A 0H0</t>
  </si>
  <si>
    <t>RM of Grahamdale 
Box 160 
Moosehorn, MB  R0C 2E0</t>
  </si>
  <si>
    <t>RM of Grey 
Box 99 
Elm Creek MB R0G 0N0</t>
  </si>
  <si>
    <t>RM of Hanover 
28 Westland Drive 
Mitchell, MB  R5G 2N9</t>
  </si>
  <si>
    <t>RM of Harrison 
Box 126 
Sandy Lake, MB  R0J 1J0</t>
  </si>
  <si>
    <t>RM of Headingly 
1-126 Bridge Road 
Headingly, MB  R4H 1G9</t>
  </si>
  <si>
    <t>RM of Kelsey/L.U.D of Cranberry Portage 
Box 209 
Cranberry Portage, Manitoba R0B 0H0</t>
  </si>
  <si>
    <t>RM of La Broquerie 
Box 130 
La Broquerie, MB R0A 0W0</t>
  </si>
  <si>
    <t>RM of Lac Du Bonnet 
Box 100 
Lac du Bonnet, MB  R0E 1A0</t>
  </si>
  <si>
    <t>RM of Macdonald 
Box 100 
Sanford, Manitoba   R0G2J0</t>
  </si>
  <si>
    <t>RM of Miniota 
Box 70 
Miniota, MB  R0M 1M0</t>
  </si>
  <si>
    <t>RM of Montcalm 
Box 300 
Letellier MB R0G 1C0</t>
  </si>
  <si>
    <t>RM of Oakland Wawanesa 
Box 28 
Nesbitt, MB R0K 1P0</t>
  </si>
  <si>
    <t>RM of Oakview 
Box 130 
Rapid City, MB R0K 1W0</t>
  </si>
  <si>
    <t>RM of Reynolds 
Box 46 
Hadashville, MB R0E 0X0</t>
  </si>
  <si>
    <t>RM of Riding Mountain West 
Box 110 
Inglis, MB R0J 0X0</t>
  </si>
  <si>
    <t>RM of Ritchot 
352 Main Street 
St. Adolphe, MB  R5A 1B9</t>
  </si>
  <si>
    <t>RM of Riverside 
Box 126 
110 Rea Street 
Dunrea, MB  R0K 0S0</t>
  </si>
  <si>
    <t>RM of Roland 
Box 97 
Roland MB R0G 1T0</t>
  </si>
  <si>
    <t>RM of Rosedale 
Box 100 
Neepawa, MB  R0J 1H0</t>
  </si>
  <si>
    <t>RM of Rosser 
Box 131 
Rosser, MB R0H 1E0</t>
  </si>
  <si>
    <t>RM of Sifton 
Box 100 
Oak Lake, MB R0M 1P0</t>
  </si>
  <si>
    <t>RM of Siglunes 
Box 370 
Ashern, Manitoba  R0C 0E0</t>
  </si>
  <si>
    <t>RM of St Andrews 
Box 130 
500 Railway Ave 
Clandeboye, MB  R0C 0P0</t>
  </si>
  <si>
    <t>RM of St. Anne 
395 Traverse Road 
Box 6, GRP 50, RR1 
Ste. Anne, MB R5H 1R1</t>
  </si>
  <si>
    <t>RM of St. Clements 
Box 2 Group 35 RR1 
East Selkirk ,MB  R0E 0M0</t>
  </si>
  <si>
    <t>RM of St. Francois Xavier 
1060 Hwy. 26 
St. Francois Xavier, MB R3C 1C2</t>
  </si>
  <si>
    <t>RM of Strathcona - Belmont 
Box 100 
Belmont, MB R0K 0C0</t>
  </si>
  <si>
    <t>RM of Tache 
Box 100 
Lorette MB R0A 0Y0</t>
  </si>
  <si>
    <t>RM of Wallace-Woodworth 
Box 2200 
Virden MB R0M 2C0</t>
  </si>
  <si>
    <t>RM of West St. Paul 
3550 Main Street 
West St. Paul, MB R4A 5A3</t>
  </si>
  <si>
    <t>RM of Westbourne 
Box 150 
Gladstone, MB  R0J 0T0</t>
  </si>
  <si>
    <t>RM of Whitehead 
Box 107 
Alexander, MB  R0K 0A0</t>
  </si>
  <si>
    <t>RM of Whitewater 
Box 53 
Minto, MB  R0K 1M0</t>
  </si>
  <si>
    <t>RM of Woodlands 
Box 10 
Woodlands, MB  R0C3H0</t>
  </si>
  <si>
    <t>Rorketon Fire Department 
Box 157 
Rorketon, MB  R0L 1R0</t>
  </si>
  <si>
    <t>Rosenort Fire Dept. 
Box 31 
Rosenort, MB  R0G 1W0</t>
  </si>
  <si>
    <t>Rossburn &amp; District Fire Dept. 
Box 577 
Rossburn, MB   R0J 1V0</t>
  </si>
  <si>
    <t>Sifton Fire Department 
Box 574 
Dauphin, MB  R7N 2V4</t>
  </si>
  <si>
    <t>South East Whiteshell Fire Department 
Box 88 Whiteshell Post Office 
West Hawk Lake, MB  R0E 2H0</t>
  </si>
  <si>
    <t>Sprague Fire Department 
Box 48  Vassar, MB R0A 2J0</t>
  </si>
  <si>
    <t>Sperling Fire Department 
Box 178 
Sperling, MB   R0G 2M0</t>
  </si>
  <si>
    <t>St. Andrews Fire Dept 
5610 Main St 
St Andrews MB  R1A 3S7</t>
  </si>
  <si>
    <t>Ste. Rose Fire Dept. 
Box 174 
Ste. Rose du Lac, MB  R0L 2S0</t>
  </si>
  <si>
    <t>Stonewall Rockwood Fire Dept. 
Box 4009 
Stonewall, MB  R0C 2Z0</t>
  </si>
  <si>
    <t>Stony Mountain Fire Department 
Box 240 
Stony Mountain, MB  R0C 3A0</t>
  </si>
  <si>
    <t>Teulon Rockwood Fire Rescue 
Box 69 
Teulon ,MB  R0C 3B0</t>
  </si>
  <si>
    <t>The City of Flin Flon 
20 First Avenue 
Flin Flon MB R8A 0T7</t>
  </si>
  <si>
    <t>The City of Winnipeg Fire Paramedic Services 
2nd Floor - 185 King Street 
Winnipeg, MB   R3B 1J1</t>
  </si>
  <si>
    <t>Town of Beausejour 
Box 1416 
Beausejour, MB R0E 0C0</t>
  </si>
  <si>
    <t xml:space="preserve">Town of Boissevain 
Box 490 
Boissevain, MB  R0K 0E0 </t>
  </si>
  <si>
    <t>Town of Grandview 
Box 219 
Grandview, MB  R0L 0Y0</t>
  </si>
  <si>
    <t>Town of Hamiota Fire Department 
Box 100 
Hamiota, MB  R0M 0T0</t>
  </si>
  <si>
    <t>Town of Leaf Rapids 
Box 340 
Leaf Rapids, MB  R06 1W0</t>
  </si>
  <si>
    <t xml:space="preserve">Town of Neepawa 
C/O Neepawa Fire Rescue 
Box 339 - 275 Hamilton 
Neepawa, Manitoba  R0J 1H0  </t>
  </si>
  <si>
    <t>Town of Rapid City 
Box 130 
Rapid City, MB   R0K1W0</t>
  </si>
  <si>
    <t>Town of Niverville 
Box 267 
Niverville, Manitoba R0A 1E0</t>
  </si>
  <si>
    <t>Town of Roblin 
Box 730 
Roblin, MB  R0L 1P0</t>
  </si>
  <si>
    <t>Town of Snow Lake 
Box 40 
Snow Lake, MB  R0B 1M0</t>
  </si>
  <si>
    <t>Town of Swan River 
Box 879 
Swan River, MB R0L 1Z0</t>
  </si>
  <si>
    <t>Village of Benito 
Box 369 
Benito, Manitoba  R0L 0C0</t>
  </si>
  <si>
    <t>Village of Bowsman 
Box 244 
Bowsman MB  R0L 0H0</t>
  </si>
  <si>
    <t>Village of Winnipegosis 
Box 370 
Winnipegosis, MB  R0L 2G0</t>
  </si>
  <si>
    <t>Vita Fire Department 
Box 303 
Vita MB R0A 2K0</t>
  </si>
  <si>
    <t>Wallace District Fire Board 
Box 310 
Virden, MB  R0M 2C0</t>
  </si>
  <si>
    <t>Waterhen Community Council 
Box 68 
Waterhen, MB   R0L 2C0</t>
  </si>
  <si>
    <t>Wawanesa Fire Dept 
Box 278 
Wawanesa, MB  R0K 2G0</t>
  </si>
  <si>
    <t>Wolseley Fire Dept 
Box 310 
Wolseley, Sask  S0G 5H0</t>
  </si>
  <si>
    <t>Canadian Forces Base Area Support Unit Shilo 
Box 5000 Stn. Main 
Shilo, MB R0K 2A0</t>
  </si>
  <si>
    <t>Glenboro South Cypress 
Box 279 
Glenboro, MB  R0K 0X0</t>
  </si>
  <si>
    <t>Lanigan and District Fire Association 
Box 862 
Lanigan, Saskatchewan S0K 2M0</t>
  </si>
  <si>
    <t>RM of Armstrong 
Box 69 
Inwood, MB    R0C 1P0</t>
  </si>
  <si>
    <t>RM of Mountain 
Box 155 
Birch River, MB  R0L 0E0</t>
  </si>
  <si>
    <t>RM of Park 
Box 190 
ONANOLE, MB R0J 1N0</t>
  </si>
  <si>
    <t>RM of Shoal Lake 
Box 278, 306 Elm Street 
Shoal Lake, MB R0J 1Z0</t>
  </si>
  <si>
    <t>RM of Springfield c/o Springfield Fire &amp; Rescue 
Box 219 
Oakbank, MB  R0E 1J0</t>
  </si>
  <si>
    <t>RM of St. Laurent 
Box 220 
St. Laurent, MB R0C 2S0</t>
  </si>
  <si>
    <t>RM of Strathclair 
Box 160 
Strathclair, MB  R0J 2C0</t>
  </si>
  <si>
    <t>St. Claude Fire Department 
Box 610 
St. Claude, MB  R0G 1Z0</t>
  </si>
  <si>
    <t>Town of Souris 
Box 518 
Souris, MB  R0K 2C0</t>
  </si>
  <si>
    <t>Town of Teulon 
Box 69 
Teulon, MB   R0C 3B0</t>
  </si>
  <si>
    <t>Town of The Pas 
Box 870 
The Pas, MB   R9A1K8</t>
  </si>
  <si>
    <t>Town of Winnipeg Beach 
Box 160 
Winnipeg Beach, MB  R0C 3G0</t>
  </si>
  <si>
    <t>RM of Piney 6092 Boundary Street 
Box 48 
Vassar, MB  R0A 2J0</t>
  </si>
  <si>
    <t>Municipality of Brenda Waskada 
Box 40 (33 Railway Avenue) 
Waskada, MB  R0M 2E0</t>
  </si>
  <si>
    <t xml:space="preserve">Holland Fire Department 
Box 40 
Holland, MB R0G 0X0
</t>
  </si>
  <si>
    <t>Rathwell Fire Department c/o Municipality of Norfolk Treherne
Box 30 
Treherne, MB  R0G 2V0</t>
  </si>
  <si>
    <t>Treherne Fire Department c/o Municipality of Norfolk Treherne 
Box 30 
Treherne MB  R0G 2V0</t>
  </si>
  <si>
    <t>Alarm Time (24 hour clock):</t>
  </si>
  <si>
    <t>Arrival Time (24 hour clock):</t>
  </si>
  <si>
    <t>Foam (gallons):</t>
  </si>
  <si>
    <t>Calculator (litres to gallons)</t>
  </si>
  <si>
    <t>Single or Multi</t>
  </si>
  <si>
    <t>Invoice/Incident #</t>
  </si>
  <si>
    <t xml:space="preserve">           Registered Account Number</t>
  </si>
  <si>
    <t xml:space="preserve">     Address (Owner):</t>
  </si>
  <si>
    <t xml:space="preserve">       Address (Owner):</t>
  </si>
  <si>
    <r>
      <t xml:space="preserve">**If foam was used, please complete either the </t>
    </r>
    <r>
      <rPr>
        <u/>
        <sz val="9"/>
        <color theme="1"/>
        <rFont val="Calibri"/>
        <family val="2"/>
      </rPr>
      <t>gallons</t>
    </r>
    <r>
      <rPr>
        <sz val="9"/>
        <color theme="1"/>
        <rFont val="Calibri"/>
        <family val="2"/>
      </rPr>
      <t xml:space="preserve"> or </t>
    </r>
    <r>
      <rPr>
        <u/>
        <sz val="9"/>
        <color theme="1"/>
        <rFont val="Calibri"/>
        <family val="2"/>
      </rPr>
      <t>litres</t>
    </r>
    <r>
      <rPr>
        <sz val="9"/>
        <color theme="1"/>
        <rFont val="Calibri"/>
        <family val="2"/>
      </rPr>
      <t xml:space="preserve"> in boxes below</t>
    </r>
  </si>
  <si>
    <t>Town of Ste. Anne 
14 Centrale Avenue
Ste. Anne, MB R5H 1B8</t>
  </si>
  <si>
    <t>Billing for Motor Vehicle Accidents - Business Rules</t>
  </si>
  <si>
    <t>Return Time (24 hour clock):</t>
  </si>
  <si>
    <t>Specialty Fees</t>
  </si>
  <si>
    <t>Foam (litres):</t>
  </si>
  <si>
    <t xml:space="preserve">Date of Loss </t>
  </si>
  <si>
    <t>RM of Victoria Beach 
705-1661 Portage Avenue 
Winnipeg, MB R3J 3T7</t>
  </si>
  <si>
    <t>This Document Last Revised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</si>
</sst>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[$-409]h:mm\ AM/PM;@"/>
    <numFmt numFmtId="168" formatCode="[$-409]mmmm\ d\,\ yyyy;@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rgb="FF000000"/>
      <name val="Calibri"/>
      <family val="2"/>
    </font>
    <font>
      <b/>
      <sz val="13"/>
      <color rgb="FF54C7DA"/>
      <name val="Calibri"/>
      <family val="2"/>
    </font>
    <font>
      <b/>
      <sz val="11"/>
      <color theme="0"/>
      <name val="Calibri"/>
      <family val="2"/>
    </font>
    <font>
      <u/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338BA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/>
    <xf numFmtId="0" fontId="4" fillId="0" borderId="0" xfId="0" applyFont="1"/>
    <xf numFmtId="0" fontId="11" fillId="0" borderId="0" xfId="0" applyFont="1" applyProtection="1">
      <protection locked="0"/>
    </xf>
    <xf numFmtId="166" fontId="11" fillId="0" borderId="0" xfId="0" applyNumberFormat="1" applyFont="1"/>
    <xf numFmtId="4" fontId="11" fillId="0" borderId="0" xfId="0" applyNumberFormat="1" applyFont="1" applyAlignment="1" applyProtection="1">
      <alignment horizontal="center"/>
      <protection locked="0"/>
    </xf>
    <xf numFmtId="166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1" applyNumberFormat="1" applyFont="1" applyBorder="1" applyAlignment="1" applyProtection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2" fontId="4" fillId="0" borderId="0" xfId="0" applyNumberFormat="1" applyFont="1"/>
    <xf numFmtId="166" fontId="11" fillId="0" borderId="0" xfId="0" applyNumberFormat="1" applyFont="1" applyProtection="1">
      <protection locked="0"/>
    </xf>
    <xf numFmtId="166" fontId="11" fillId="0" borderId="0" xfId="0" applyNumberFormat="1" applyFont="1" applyAlignment="1">
      <alignment horizontal="center"/>
    </xf>
    <xf numFmtId="0" fontId="10" fillId="0" borderId="0" xfId="0" applyFont="1"/>
    <xf numFmtId="0" fontId="11" fillId="0" borderId="22" xfId="1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167" fontId="8" fillId="3" borderId="1" xfId="0" applyNumberFormat="1" applyFont="1" applyFill="1" applyBorder="1" applyAlignment="1" applyProtection="1">
      <alignment horizontal="left" vertical="center"/>
      <protection locked="0"/>
    </xf>
    <xf numFmtId="44" fontId="11" fillId="0" borderId="23" xfId="0" applyNumberFormat="1" applyFont="1" applyBorder="1" applyAlignment="1">
      <alignment horizontal="right" vertical="center"/>
    </xf>
    <xf numFmtId="44" fontId="11" fillId="0" borderId="3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4" fillId="2" borderId="2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8" fontId="8" fillId="3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>
      <alignment horizontal="right" vertical="center"/>
    </xf>
    <xf numFmtId="166" fontId="17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44" fontId="10" fillId="0" borderId="16" xfId="1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 vertical="center"/>
    </xf>
    <xf numFmtId="164" fontId="10" fillId="3" borderId="8" xfId="0" applyNumberFormat="1" applyFont="1" applyFill="1" applyBorder="1" applyAlignment="1" applyProtection="1">
      <alignment horizontal="center" vertical="center"/>
      <protection locked="0"/>
    </xf>
    <xf numFmtId="164" fontId="10" fillId="3" borderId="39" xfId="0" applyNumberFormat="1" applyFont="1" applyFill="1" applyBorder="1" applyAlignment="1" applyProtection="1">
      <alignment horizontal="center" vertical="center"/>
      <protection locked="0"/>
    </xf>
    <xf numFmtId="164" fontId="10" fillId="3" borderId="34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4" fontId="10" fillId="0" borderId="7" xfId="1" applyFont="1" applyFill="1" applyBorder="1" applyAlignment="1">
      <alignment horizontal="center" vertical="center"/>
    </xf>
    <xf numFmtId="44" fontId="10" fillId="0" borderId="16" xfId="1" applyFont="1" applyFill="1" applyBorder="1" applyAlignment="1">
      <alignment horizontal="center" vertical="center"/>
    </xf>
    <xf numFmtId="44" fontId="10" fillId="0" borderId="36" xfId="1" applyFont="1" applyFill="1" applyBorder="1" applyAlignment="1">
      <alignment horizontal="center" vertical="center"/>
    </xf>
    <xf numFmtId="44" fontId="10" fillId="0" borderId="37" xfId="1" applyFont="1" applyFill="1" applyBorder="1" applyAlignment="1">
      <alignment horizontal="center" vertical="center"/>
    </xf>
    <xf numFmtId="0" fontId="3" fillId="2" borderId="15" xfId="2" applyFill="1" applyBorder="1" applyAlignment="1" applyProtection="1">
      <alignment horizontal="center" vertical="center"/>
      <protection locked="0"/>
    </xf>
    <xf numFmtId="0" fontId="3" fillId="2" borderId="10" xfId="2" applyFill="1" applyBorder="1" applyAlignment="1" applyProtection="1">
      <alignment horizontal="center" vertical="center"/>
      <protection locked="0"/>
    </xf>
    <xf numFmtId="0" fontId="3" fillId="2" borderId="16" xfId="2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2" fontId="8" fillId="0" borderId="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7" fontId="8" fillId="3" borderId="7" xfId="0" applyNumberFormat="1" applyFont="1" applyFill="1" applyBorder="1" applyAlignment="1" applyProtection="1">
      <alignment horizontal="left" vertical="center"/>
      <protection locked="0"/>
    </xf>
    <xf numFmtId="167" fontId="8" fillId="3" borderId="16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left" vertical="center" indent="1"/>
      <protection locked="0"/>
    </xf>
    <xf numFmtId="49" fontId="8" fillId="3" borderId="16" xfId="0" applyNumberFormat="1" applyFont="1" applyFill="1" applyBorder="1" applyAlignment="1" applyProtection="1">
      <alignment horizontal="left" vertical="center" indent="1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3" fillId="0" borderId="12" xfId="2" applyBorder="1" applyAlignment="1" applyProtection="1">
      <alignment horizontal="center" vertical="center"/>
      <protection locked="0"/>
    </xf>
    <xf numFmtId="0" fontId="3" fillId="0" borderId="13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left" vertical="center" indent="3"/>
    </xf>
    <xf numFmtId="0" fontId="8" fillId="0" borderId="1" xfId="0" applyFont="1" applyBorder="1" applyAlignment="1">
      <alignment horizontal="left" vertical="center" indent="3"/>
    </xf>
    <xf numFmtId="0" fontId="8" fillId="2" borderId="17" xfId="0" applyFont="1" applyFill="1" applyBorder="1" applyAlignment="1">
      <alignment horizontal="left" vertical="center" indent="3"/>
    </xf>
    <xf numFmtId="0" fontId="8" fillId="2" borderId="1" xfId="0" applyFont="1" applyFill="1" applyBorder="1" applyAlignment="1">
      <alignment horizontal="left" vertical="center" indent="3"/>
    </xf>
    <xf numFmtId="0" fontId="3" fillId="3" borderId="1" xfId="2" applyFill="1" applyBorder="1" applyAlignment="1" applyProtection="1">
      <alignment horizontal="left" vertical="center"/>
      <protection locked="0"/>
    </xf>
    <xf numFmtId="0" fontId="3" fillId="3" borderId="7" xfId="2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4" fillId="0" borderId="1" xfId="0" applyFont="1" applyBorder="1"/>
    <xf numFmtId="2" fontId="10" fillId="0" borderId="7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4" fontId="11" fillId="0" borderId="36" xfId="0" applyNumberFormat="1" applyFont="1" applyBorder="1" applyAlignment="1">
      <alignment horizontal="center" vertical="center"/>
    </xf>
    <xf numFmtId="44" fontId="11" fillId="0" borderId="37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CEFF4"/>
      <color rgb="FF338BA3"/>
      <color rgb="FF00788A"/>
      <color rgb="FFB6DDE8"/>
      <color rgb="FF54C7DA"/>
      <color rgb="FFF9CE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34</xdr:row>
          <xdr:rowOff>12700</xdr:rowOff>
        </xdr:from>
        <xdr:to>
          <xdr:col>6</xdr:col>
          <xdr:colOff>0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 Photos/Diagrams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1576916</xdr:colOff>
      <xdr:row>0</xdr:row>
      <xdr:rowOff>140758</xdr:rowOff>
    </xdr:from>
    <xdr:to>
      <xdr:col>5</xdr:col>
      <xdr:colOff>35834</xdr:colOff>
      <xdr:row>0</xdr:row>
      <xdr:rowOff>601768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583" y="140758"/>
          <a:ext cx="155602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partners.ca/documents/Forms/Business-Rule-Firefighting-Billing-for-Motor-Vehicle-Accidents.pdf" TargetMode="External"/><Relationship Id="rId1" Type="http://schemas.openxmlformats.org/officeDocument/2006/relationships/hyperlink" Target="mailto:firefightinginvoices@mpi.mb.c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O294"/>
  <sheetViews>
    <sheetView showGridLines="0" tabSelected="1" zoomScale="120" zoomScaleNormal="120" zoomScaleSheetLayoutView="90" workbookViewId="0">
      <selection activeCell="B51" sqref="B51"/>
    </sheetView>
  </sheetViews>
  <sheetFormatPr defaultColWidth="9.1796875" defaultRowHeight="15.5" x14ac:dyDescent="0.35"/>
  <cols>
    <col min="1" max="1" width="3.1796875" style="1" customWidth="1"/>
    <col min="2" max="4" width="30.7265625" style="1" customWidth="1"/>
    <col min="5" max="6" width="15.7265625" style="1" customWidth="1"/>
    <col min="7" max="8" width="11.453125" style="1" customWidth="1"/>
    <col min="9" max="9" width="11.1796875" style="1" customWidth="1"/>
    <col min="10" max="10" width="20.26953125" style="27" hidden="1" customWidth="1"/>
    <col min="11" max="11" width="5.54296875" style="1" hidden="1" customWidth="1"/>
    <col min="12" max="13" width="11.453125" style="1" customWidth="1"/>
    <col min="14" max="16384" width="9.1796875" style="1"/>
  </cols>
  <sheetData>
    <row r="1" spans="2:6" ht="61.5" customHeight="1" thickBot="1" x14ac:dyDescent="0.4">
      <c r="B1" s="104" t="s">
        <v>59</v>
      </c>
      <c r="C1" s="105"/>
      <c r="D1" s="105"/>
      <c r="E1" s="47"/>
      <c r="F1" s="46"/>
    </row>
    <row r="2" spans="2:6" x14ac:dyDescent="0.35">
      <c r="B2" s="118" t="s">
        <v>56</v>
      </c>
      <c r="C2" s="119"/>
      <c r="D2" s="119"/>
      <c r="E2" s="119"/>
      <c r="F2" s="120"/>
    </row>
    <row r="3" spans="2:6" x14ac:dyDescent="0.35">
      <c r="B3" s="86" t="s">
        <v>225</v>
      </c>
      <c r="C3" s="87"/>
      <c r="D3" s="87"/>
      <c r="E3" s="87"/>
      <c r="F3" s="88"/>
    </row>
    <row r="4" spans="2:6" x14ac:dyDescent="0.35">
      <c r="B4" s="106" t="s">
        <v>2</v>
      </c>
      <c r="C4" s="107"/>
      <c r="D4" s="107"/>
      <c r="E4" s="107"/>
      <c r="F4" s="108"/>
    </row>
    <row r="5" spans="2:6" ht="45" customHeight="1" x14ac:dyDescent="0.35">
      <c r="B5" s="124" t="s">
        <v>0</v>
      </c>
      <c r="C5" s="125"/>
      <c r="D5" s="121" t="s">
        <v>37</v>
      </c>
      <c r="E5" s="122"/>
      <c r="F5" s="123"/>
    </row>
    <row r="6" spans="2:6" x14ac:dyDescent="0.35">
      <c r="B6" s="124" t="s">
        <v>36</v>
      </c>
      <c r="C6" s="125"/>
      <c r="D6" s="128"/>
      <c r="E6" s="129"/>
      <c r="F6" s="123"/>
    </row>
    <row r="7" spans="2:6" x14ac:dyDescent="0.35">
      <c r="B7" s="130" t="s">
        <v>220</v>
      </c>
      <c r="C7" s="131"/>
      <c r="D7" s="91"/>
      <c r="E7" s="92"/>
      <c r="F7" s="93"/>
    </row>
    <row r="8" spans="2:6" x14ac:dyDescent="0.35">
      <c r="B8" s="124" t="s">
        <v>1</v>
      </c>
      <c r="C8" s="125"/>
      <c r="D8" s="72"/>
      <c r="E8" s="91"/>
      <c r="F8" s="73"/>
    </row>
    <row r="9" spans="2:6" x14ac:dyDescent="0.35">
      <c r="B9" s="126" t="s">
        <v>219</v>
      </c>
      <c r="C9" s="127"/>
      <c r="D9" s="72"/>
      <c r="E9" s="91"/>
      <c r="F9" s="73"/>
    </row>
    <row r="10" spans="2:6" x14ac:dyDescent="0.35">
      <c r="B10" s="106" t="s">
        <v>3</v>
      </c>
      <c r="C10" s="107"/>
      <c r="D10" s="107"/>
      <c r="E10" s="107"/>
      <c r="F10" s="108"/>
    </row>
    <row r="11" spans="2:6" x14ac:dyDescent="0.35">
      <c r="B11" s="53" t="s">
        <v>5</v>
      </c>
      <c r="C11" s="56"/>
      <c r="D11" s="52" t="s">
        <v>218</v>
      </c>
      <c r="E11" s="91"/>
      <c r="F11" s="93"/>
    </row>
    <row r="12" spans="2:6" x14ac:dyDescent="0.35">
      <c r="B12" s="53" t="s">
        <v>229</v>
      </c>
      <c r="C12" s="57"/>
      <c r="D12" s="6" t="s">
        <v>4</v>
      </c>
      <c r="E12" s="72"/>
      <c r="F12" s="73"/>
    </row>
    <row r="13" spans="2:6" x14ac:dyDescent="0.35">
      <c r="B13" s="132" t="s">
        <v>6</v>
      </c>
      <c r="C13" s="133"/>
      <c r="D13" s="109" t="s">
        <v>7</v>
      </c>
      <c r="E13" s="110"/>
      <c r="F13" s="111"/>
    </row>
    <row r="14" spans="2:6" x14ac:dyDescent="0.35">
      <c r="B14" s="2" t="s">
        <v>8</v>
      </c>
      <c r="C14" s="50"/>
      <c r="D14" s="32" t="s">
        <v>8</v>
      </c>
      <c r="E14" s="78"/>
      <c r="F14" s="79"/>
    </row>
    <row r="15" spans="2:6" x14ac:dyDescent="0.35">
      <c r="B15" s="2" t="s">
        <v>9</v>
      </c>
      <c r="C15" s="50"/>
      <c r="D15" s="33" t="s">
        <v>9</v>
      </c>
      <c r="E15" s="78"/>
      <c r="F15" s="79"/>
    </row>
    <row r="16" spans="2:6" x14ac:dyDescent="0.35">
      <c r="B16" s="94" t="s">
        <v>221</v>
      </c>
      <c r="C16" s="50"/>
      <c r="D16" s="96" t="s">
        <v>222</v>
      </c>
      <c r="E16" s="78"/>
      <c r="F16" s="79"/>
    </row>
    <row r="17" spans="2:6" x14ac:dyDescent="0.35">
      <c r="B17" s="95"/>
      <c r="C17" s="50"/>
      <c r="D17" s="97"/>
      <c r="E17" s="78"/>
      <c r="F17" s="79"/>
    </row>
    <row r="18" spans="2:6" x14ac:dyDescent="0.35">
      <c r="B18" s="2" t="s">
        <v>10</v>
      </c>
      <c r="C18" s="50"/>
      <c r="D18" s="33" t="s">
        <v>10</v>
      </c>
      <c r="E18" s="78"/>
      <c r="F18" s="79"/>
    </row>
    <row r="19" spans="2:6" x14ac:dyDescent="0.35">
      <c r="B19" s="2" t="s">
        <v>11</v>
      </c>
      <c r="C19" s="50"/>
      <c r="D19" s="33" t="s">
        <v>11</v>
      </c>
      <c r="E19" s="78"/>
      <c r="F19" s="79"/>
    </row>
    <row r="20" spans="2:6" x14ac:dyDescent="0.35">
      <c r="B20" s="2" t="s">
        <v>12</v>
      </c>
      <c r="C20" s="50"/>
      <c r="D20" s="33" t="s">
        <v>12</v>
      </c>
      <c r="E20" s="78"/>
      <c r="F20" s="79"/>
    </row>
    <row r="21" spans="2:6" x14ac:dyDescent="0.35">
      <c r="B21" s="137" t="s">
        <v>13</v>
      </c>
      <c r="C21" s="110"/>
      <c r="D21" s="110"/>
      <c r="E21" s="110"/>
      <c r="F21" s="111"/>
    </row>
    <row r="22" spans="2:6" x14ac:dyDescent="0.35">
      <c r="B22" s="138"/>
      <c r="C22" s="139"/>
      <c r="D22" s="139"/>
      <c r="E22" s="139"/>
      <c r="F22" s="140"/>
    </row>
    <row r="23" spans="2:6" x14ac:dyDescent="0.35">
      <c r="B23" s="141"/>
      <c r="C23" s="142"/>
      <c r="D23" s="142"/>
      <c r="E23" s="142"/>
      <c r="F23" s="143"/>
    </row>
    <row r="24" spans="2:6" x14ac:dyDescent="0.35">
      <c r="B24" s="141"/>
      <c r="C24" s="142"/>
      <c r="D24" s="142"/>
      <c r="E24" s="142"/>
      <c r="F24" s="143"/>
    </row>
    <row r="25" spans="2:6" x14ac:dyDescent="0.35">
      <c r="B25" s="141"/>
      <c r="C25" s="142"/>
      <c r="D25" s="142"/>
      <c r="E25" s="142"/>
      <c r="F25" s="143"/>
    </row>
    <row r="26" spans="2:6" x14ac:dyDescent="0.35">
      <c r="B26" s="106" t="s">
        <v>58</v>
      </c>
      <c r="C26" s="107"/>
      <c r="D26" s="107"/>
      <c r="E26" s="107"/>
      <c r="F26" s="108"/>
    </row>
    <row r="27" spans="2:6" x14ac:dyDescent="0.35">
      <c r="B27" s="3" t="s">
        <v>214</v>
      </c>
      <c r="C27" s="38"/>
      <c r="D27" s="4" t="s">
        <v>215</v>
      </c>
      <c r="E27" s="100"/>
      <c r="F27" s="101"/>
    </row>
    <row r="28" spans="2:6" x14ac:dyDescent="0.35">
      <c r="B28" s="3" t="s">
        <v>226</v>
      </c>
      <c r="C28" s="38"/>
      <c r="D28" s="3" t="s">
        <v>15</v>
      </c>
      <c r="E28" s="102"/>
      <c r="F28" s="103"/>
    </row>
    <row r="29" spans="2:6" x14ac:dyDescent="0.35">
      <c r="B29" s="3" t="s">
        <v>14</v>
      </c>
      <c r="C29" s="37"/>
      <c r="D29" s="4" t="s">
        <v>19</v>
      </c>
      <c r="E29" s="102"/>
      <c r="F29" s="103"/>
    </row>
    <row r="30" spans="2:6" x14ac:dyDescent="0.35">
      <c r="B30" s="5" t="s">
        <v>16</v>
      </c>
      <c r="C30" s="37"/>
      <c r="D30" s="37"/>
      <c r="E30" s="91"/>
      <c r="F30" s="93"/>
    </row>
    <row r="31" spans="2:6" x14ac:dyDescent="0.35">
      <c r="B31" s="3" t="s">
        <v>55</v>
      </c>
      <c r="C31" s="37"/>
      <c r="D31" s="157"/>
      <c r="E31" s="158"/>
      <c r="F31" s="159"/>
    </row>
    <row r="32" spans="2:6" x14ac:dyDescent="0.35">
      <c r="B32" s="163" t="s">
        <v>223</v>
      </c>
      <c r="C32" s="164"/>
      <c r="D32" s="164"/>
      <c r="E32" s="164"/>
      <c r="F32" s="165"/>
    </row>
    <row r="33" spans="2:15" x14ac:dyDescent="0.35">
      <c r="B33" s="3" t="s">
        <v>216</v>
      </c>
      <c r="C33" s="36"/>
      <c r="D33" s="53" t="s">
        <v>228</v>
      </c>
      <c r="E33" s="91"/>
      <c r="F33" s="93"/>
      <c r="G33" s="45"/>
    </row>
    <row r="34" spans="2:15" x14ac:dyDescent="0.35">
      <c r="B34" s="3" t="s">
        <v>17</v>
      </c>
      <c r="C34" s="37"/>
      <c r="D34" s="6" t="s">
        <v>217</v>
      </c>
      <c r="E34" s="98">
        <f>E33*0.264</f>
        <v>0</v>
      </c>
      <c r="F34" s="99"/>
      <c r="H34" s="54"/>
    </row>
    <row r="35" spans="2:15" ht="16" thickBot="1" x14ac:dyDescent="0.4">
      <c r="B35" s="160" t="s">
        <v>18</v>
      </c>
      <c r="C35" s="161"/>
      <c r="D35" s="162"/>
      <c r="E35" s="80"/>
      <c r="F35" s="81"/>
      <c r="H35" s="54"/>
    </row>
    <row r="36" spans="2:15" x14ac:dyDescent="0.35">
      <c r="B36" s="112"/>
      <c r="C36" s="113"/>
      <c r="D36" s="113"/>
      <c r="E36" s="113"/>
      <c r="F36" s="114"/>
      <c r="H36" s="54"/>
    </row>
    <row r="37" spans="2:15" x14ac:dyDescent="0.35">
      <c r="B37" s="115"/>
      <c r="C37" s="116"/>
      <c r="D37" s="116"/>
      <c r="E37" s="116"/>
      <c r="F37" s="117"/>
      <c r="H37" s="54"/>
    </row>
    <row r="38" spans="2:15" x14ac:dyDescent="0.35">
      <c r="B38" s="115"/>
      <c r="C38" s="116"/>
      <c r="D38" s="116"/>
      <c r="E38" s="116"/>
      <c r="F38" s="117"/>
    </row>
    <row r="39" spans="2:15" x14ac:dyDescent="0.35">
      <c r="B39" s="115"/>
      <c r="C39" s="116"/>
      <c r="D39" s="116"/>
      <c r="E39" s="116"/>
      <c r="F39" s="117"/>
    </row>
    <row r="40" spans="2:15" ht="16" thickBot="1" x14ac:dyDescent="0.4">
      <c r="B40" s="115"/>
      <c r="C40" s="116"/>
      <c r="D40" s="116"/>
      <c r="E40" s="116"/>
      <c r="F40" s="117"/>
      <c r="H40" s="55"/>
    </row>
    <row r="41" spans="2:15" s="7" customFormat="1" ht="17.25" customHeight="1" x14ac:dyDescent="0.35">
      <c r="B41" s="144" t="s">
        <v>38</v>
      </c>
      <c r="C41" s="145"/>
      <c r="D41" s="145"/>
      <c r="E41" s="145"/>
      <c r="F41" s="146"/>
      <c r="J41" s="28"/>
    </row>
    <row r="42" spans="2:15" s="7" customFormat="1" ht="17.25" customHeight="1" x14ac:dyDescent="0.35">
      <c r="B42" s="152" t="s">
        <v>27</v>
      </c>
      <c r="C42" s="153"/>
      <c r="D42" s="154">
        <f>(C28-E27+(C28&lt;E27))*24</f>
        <v>0</v>
      </c>
      <c r="E42" s="155"/>
      <c r="F42" s="156"/>
      <c r="J42" s="28"/>
    </row>
    <row r="43" spans="2:15" s="7" customFormat="1" ht="17.25" customHeight="1" x14ac:dyDescent="0.35">
      <c r="B43" s="89" t="s">
        <v>32</v>
      </c>
      <c r="C43" s="41" t="s">
        <v>57</v>
      </c>
      <c r="D43" s="44"/>
      <c r="E43" s="82" t="str">
        <f>IF(D43="Yes",IF(C12&lt;44621,"Not Payable",IF(C12&lt;44986,935,IF(C12&lt;45352,1017,IF(C12&lt;45717,1063)))),"")</f>
        <v/>
      </c>
      <c r="F43" s="83"/>
      <c r="H43" s="61"/>
      <c r="J43" s="28"/>
    </row>
    <row r="44" spans="2:15" s="7" customFormat="1" ht="17.25" customHeight="1" thickBot="1" x14ac:dyDescent="0.4">
      <c r="B44" s="90"/>
      <c r="C44" s="43" t="s">
        <v>26</v>
      </c>
      <c r="D44" s="44"/>
      <c r="E44" s="84" t="str">
        <f>IF(D44="Yes",IF(C12&lt;44621,"Not Payable",IF(C12&lt;44986,1249,IF(C12&lt;45352,1359,IF(C12&lt;45717,1420)))),"")</f>
        <v/>
      </c>
      <c r="F44" s="85"/>
      <c r="H44" s="8"/>
      <c r="J44" s="28"/>
    </row>
    <row r="45" spans="2:15" s="7" customFormat="1" ht="17.25" customHeight="1" x14ac:dyDescent="0.35">
      <c r="B45" s="144" t="s">
        <v>227</v>
      </c>
      <c r="C45" s="145"/>
      <c r="D45" s="145"/>
      <c r="E45" s="150"/>
      <c r="F45" s="151"/>
      <c r="H45" s="9"/>
      <c r="J45" s="29"/>
      <c r="K45" s="10"/>
      <c r="L45" s="9"/>
      <c r="M45" s="9"/>
      <c r="N45" s="9"/>
      <c r="O45" s="9"/>
    </row>
    <row r="46" spans="2:15" s="7" customFormat="1" ht="17.25" customHeight="1" x14ac:dyDescent="0.35">
      <c r="B46" s="69" t="s">
        <v>25</v>
      </c>
      <c r="C46" s="65" t="s">
        <v>29</v>
      </c>
      <c r="D46" s="68" t="str">
        <f>IF(C12&gt;=45352,"2024",IF(C12&gt;=44986,"2023",IF(C12&gt;=44713,"2022","Old Rate")))</f>
        <v>Old Rate</v>
      </c>
      <c r="E46" s="62" t="str">
        <f>IFERROR(IF(AND(C46="Yes",D46="2024"),IF(D42&gt;=3,238.76,IF(D42&lt;3,D42*79.59)),"0"),"0")</f>
        <v>0</v>
      </c>
      <c r="F46" s="63" t="str">
        <f>IF(E46="0","",IF(E46&lt;20,19.9,IF(E46&lt;39.8,39.79,IF(E46&lt;59.7,59.69,IF(E46&lt;79.6,79.59,IF(E46&lt;99.49,99.48,IF(E46&lt;119.4,119.38,IF(E46&lt;139.29,139.28,IF(E46&lt;159.18,159.17,IF(E46&lt;179.08,179.07,IF(E46&lt;198.98,198.97,IF(E46&lt;218.87,218.86,IF(E46&gt;=239,238.76)))))))))))))</f>
        <v/>
      </c>
      <c r="H46" s="9"/>
      <c r="J46" s="29"/>
      <c r="K46" s="10"/>
      <c r="L46" s="9"/>
      <c r="M46" s="9"/>
      <c r="N46" s="9"/>
      <c r="O46" s="9"/>
    </row>
    <row r="47" spans="2:15" s="7" customFormat="1" ht="17.25" customHeight="1" x14ac:dyDescent="0.3">
      <c r="B47" s="70"/>
      <c r="C47" s="66"/>
      <c r="D47" s="68"/>
      <c r="E47" s="59" t="str">
        <f>IFERROR(IF(AND(C46="Yes",D46="2023"),IF(D42&gt;=3,228.48,IF(D42&lt;3,D42*76.16)),"0"),"0")</f>
        <v>0</v>
      </c>
      <c r="F47" s="64" t="str">
        <f>IF(E47="0","",IF(E47&lt;20,19.04,IF(E47&lt;39,38.08,IF(E47&lt;58,57.12,IF(E47&lt;77,76.16,IF(E47&lt;96,95.2,IF(E47&lt;115,114.24,IF(E47&lt;134,133.28,IF(E47&lt;153,152.32,IF(E47&lt;172,171.36,IF(E47&lt;191,190.4,IF(E47&lt;210,209.44,IF(E47&gt;=228,228.48)))))))))))))</f>
        <v/>
      </c>
      <c r="H47" s="9"/>
      <c r="J47" s="29"/>
      <c r="K47" s="11"/>
      <c r="L47" s="9"/>
      <c r="M47" s="12"/>
      <c r="N47" s="13"/>
      <c r="O47" s="14"/>
    </row>
    <row r="48" spans="2:15" s="7" customFormat="1" ht="17.25" customHeight="1" x14ac:dyDescent="0.3">
      <c r="B48" s="70"/>
      <c r="C48" s="66"/>
      <c r="D48" s="68"/>
      <c r="E48" s="59" t="str">
        <f>IFERROR(IF(AND(C46="Yes",D46="2022"),IF(D42&gt;=3,210,IF(D42&lt;3,D42*70)),"0"),"0")</f>
        <v>0</v>
      </c>
      <c r="F48" s="64" t="str">
        <f>IF(E48="0","",IF(E48&lt;17.5,17.5,IF(E48&lt;36,35,IF(E48&lt;53,52.5,IF(E48&lt;71,70,IF(E48&lt;88,87.5,IF(E48&lt;106,105,IF(E48&lt;123,122.5,IF(E48&lt;141,140,IF(E48&lt;158,157.5,IF(E48&lt;176,175,IF(E48&lt;193,192.5,IF(E48&gt;193,210)))))))))))))</f>
        <v/>
      </c>
      <c r="H48" s="9"/>
      <c r="J48" s="29"/>
      <c r="K48" s="11"/>
      <c r="L48" s="9"/>
      <c r="M48" s="12"/>
      <c r="N48" s="13"/>
      <c r="O48" s="14"/>
    </row>
    <row r="49" spans="2:15" s="7" customFormat="1" ht="17.25" customHeight="1" x14ac:dyDescent="0.3">
      <c r="B49" s="71"/>
      <c r="C49" s="67"/>
      <c r="D49" s="68"/>
      <c r="E49" s="60" t="str">
        <f>IFERROR(IF(AND(C46="Yes",D46="Old Rate"),IF(D42&gt;=1,60,IF(D42&lt;1,D42*60,"0")),"0"),"0")</f>
        <v>0</v>
      </c>
      <c r="F49" s="64" t="str">
        <f>IF(E49="0","",IF(E49&lt;=15,15,IF(E49&lt;=30,30,IF(E49&lt;=45,45,IF(E49&gt;=45,60)))))</f>
        <v/>
      </c>
      <c r="H49" s="9"/>
      <c r="J49" s="29"/>
      <c r="K49" s="11"/>
      <c r="L49" s="9"/>
      <c r="M49" s="12"/>
      <c r="N49" s="13"/>
      <c r="O49" s="14"/>
    </row>
    <row r="50" spans="2:15" s="7" customFormat="1" ht="17.25" customHeight="1" x14ac:dyDescent="0.35">
      <c r="B50" s="51" t="s">
        <v>30</v>
      </c>
      <c r="C50" s="15" t="s">
        <v>20</v>
      </c>
      <c r="D50" s="15" t="s">
        <v>21</v>
      </c>
      <c r="E50" s="74"/>
      <c r="F50" s="75"/>
      <c r="H50" s="10"/>
      <c r="J50" s="29"/>
      <c r="K50" s="10"/>
      <c r="L50" s="9"/>
      <c r="M50" s="16"/>
      <c r="N50" s="16"/>
      <c r="O50" s="16"/>
    </row>
    <row r="51" spans="2:15" s="7" customFormat="1" ht="17.25" customHeight="1" x14ac:dyDescent="0.35">
      <c r="B51" s="34"/>
      <c r="C51" s="17" t="str">
        <f t="shared" ref="C51:C54" si="0">IF(B51="Pumper","$250.00",IF(B51="rescue","$200.00",IF(B51="Water Tanker","$150.00",IF(B51="Foam Per Gallon","40.00","$0.00"))))</f>
        <v>$0.00</v>
      </c>
      <c r="D51" s="18" t="str">
        <f>IF(D42&lt;1,"0",D42-1)</f>
        <v>0</v>
      </c>
      <c r="E51" s="76">
        <f>SUM(C51*D51)</f>
        <v>0</v>
      </c>
      <c r="F51" s="77"/>
      <c r="H51" s="9"/>
      <c r="J51" s="29"/>
      <c r="K51" s="19"/>
      <c r="L51" s="9"/>
      <c r="M51" s="20"/>
      <c r="N51" s="13"/>
      <c r="O51" s="21"/>
    </row>
    <row r="52" spans="2:15" s="7" customFormat="1" ht="17.25" customHeight="1" x14ac:dyDescent="0.35">
      <c r="B52" s="34"/>
      <c r="C52" s="17" t="str">
        <f t="shared" si="0"/>
        <v>$0.00</v>
      </c>
      <c r="D52" s="18" t="str">
        <f>IF(D42&lt;1,"0",D42-1)</f>
        <v>0</v>
      </c>
      <c r="E52" s="76">
        <f>SUM(C52*D52)</f>
        <v>0</v>
      </c>
      <c r="F52" s="77"/>
      <c r="H52" s="9"/>
      <c r="J52" s="29"/>
      <c r="K52" s="19"/>
      <c r="L52" s="9"/>
      <c r="M52" s="20"/>
      <c r="N52" s="13"/>
      <c r="O52" s="21"/>
    </row>
    <row r="53" spans="2:15" s="7" customFormat="1" ht="17.25" customHeight="1" x14ac:dyDescent="0.35">
      <c r="B53" s="34"/>
      <c r="C53" s="17" t="str">
        <f t="shared" si="0"/>
        <v>$0.00</v>
      </c>
      <c r="D53" s="18" t="str">
        <f>IF(D42&lt;1,"0",D42-1)</f>
        <v>0</v>
      </c>
      <c r="E53" s="76">
        <f>SUM(C53*D53)</f>
        <v>0</v>
      </c>
      <c r="F53" s="77"/>
      <c r="H53" s="9"/>
      <c r="J53" s="29"/>
      <c r="K53" s="9"/>
      <c r="L53" s="9"/>
      <c r="M53" s="9"/>
      <c r="N53" s="10"/>
      <c r="O53" s="10"/>
    </row>
    <row r="54" spans="2:15" s="7" customFormat="1" ht="17.25" customHeight="1" thickBot="1" x14ac:dyDescent="0.4">
      <c r="B54" s="35"/>
      <c r="C54" s="23" t="str">
        <f t="shared" si="0"/>
        <v>$0.00</v>
      </c>
      <c r="D54" s="42" t="str">
        <f>IF(D42&lt;1,"0",D42-1)</f>
        <v>0</v>
      </c>
      <c r="E54" s="166">
        <f>SUM(C54*D54)</f>
        <v>0</v>
      </c>
      <c r="F54" s="167"/>
      <c r="H54" s="22"/>
      <c r="J54" s="29"/>
      <c r="K54" s="16"/>
      <c r="L54" s="9"/>
      <c r="M54" s="10"/>
      <c r="N54" s="10"/>
      <c r="O54" s="10"/>
    </row>
    <row r="55" spans="2:15" s="7" customFormat="1" ht="17.25" customHeight="1" x14ac:dyDescent="0.35">
      <c r="B55" s="144" t="s">
        <v>33</v>
      </c>
      <c r="C55" s="145"/>
      <c r="D55" s="145"/>
      <c r="E55" s="145"/>
      <c r="F55" s="146"/>
      <c r="H55" s="9"/>
      <c r="J55" s="29"/>
      <c r="K55" s="10"/>
      <c r="L55" s="9"/>
      <c r="M55" s="9"/>
      <c r="N55" s="9"/>
      <c r="O55" s="9"/>
    </row>
    <row r="56" spans="2:15" s="7" customFormat="1" ht="17.25" customHeight="1" thickBot="1" x14ac:dyDescent="0.35">
      <c r="B56" s="35"/>
      <c r="C56" s="23" t="str">
        <f>IF(B56="Yes","$40.00","$0.00")</f>
        <v>$0.00</v>
      </c>
      <c r="D56" s="58">
        <f>C33+E34</f>
        <v>0</v>
      </c>
      <c r="E56" s="48"/>
      <c r="F56" s="39">
        <f>C56*D56</f>
        <v>0</v>
      </c>
      <c r="H56" s="9"/>
      <c r="J56" s="29"/>
      <c r="K56" s="11"/>
      <c r="L56" s="9"/>
      <c r="M56" s="12"/>
      <c r="N56" s="13"/>
      <c r="O56" s="14"/>
    </row>
    <row r="57" spans="2:15" ht="16" thickBot="1" x14ac:dyDescent="0.35">
      <c r="B57" s="147" t="s">
        <v>31</v>
      </c>
      <c r="C57" s="148"/>
      <c r="D57" s="149"/>
      <c r="E57" s="49"/>
      <c r="F57" s="40">
        <f>IFERROR(SUM(E43,E44,F46,F47,F48,F49,E51,E52,E53,E54,F56),"")</f>
        <v>0</v>
      </c>
      <c r="H57" s="22"/>
      <c r="J57" s="29"/>
      <c r="K57" s="9"/>
      <c r="L57" s="9"/>
      <c r="M57" s="9"/>
      <c r="N57" s="24"/>
      <c r="O57" s="21"/>
    </row>
    <row r="58" spans="2:15" ht="16" thickBot="1" x14ac:dyDescent="0.4">
      <c r="B58" s="134" t="s">
        <v>231</v>
      </c>
      <c r="C58" s="135"/>
      <c r="D58" s="135"/>
      <c r="E58" s="135"/>
      <c r="F58" s="136"/>
    </row>
    <row r="59" spans="2:15" x14ac:dyDescent="0.35">
      <c r="B59" s="25"/>
      <c r="C59" s="25"/>
      <c r="D59" s="25"/>
      <c r="E59" s="25"/>
      <c r="F59" s="25"/>
    </row>
    <row r="61" spans="2:15" x14ac:dyDescent="0.35">
      <c r="B61" s="26"/>
      <c r="C61" s="26"/>
      <c r="D61" s="26"/>
      <c r="E61" s="26"/>
      <c r="F61" s="26"/>
    </row>
    <row r="62" spans="2:15" x14ac:dyDescent="0.35">
      <c r="B62" s="26"/>
      <c r="C62" s="26"/>
      <c r="D62" s="26"/>
      <c r="E62" s="26"/>
      <c r="F62" s="26"/>
    </row>
    <row r="63" spans="2:15" ht="13.5" customHeight="1" x14ac:dyDescent="0.35">
      <c r="B63" s="26"/>
      <c r="C63" s="26"/>
      <c r="D63" s="26"/>
      <c r="E63" s="26"/>
      <c r="F63" s="26"/>
      <c r="J63" s="27" t="s">
        <v>39</v>
      </c>
      <c r="K63" s="1">
        <v>2023</v>
      </c>
    </row>
    <row r="64" spans="2:15" ht="13.5" customHeight="1" x14ac:dyDescent="0.35">
      <c r="J64" s="27" t="s">
        <v>40</v>
      </c>
      <c r="K64" s="1">
        <v>2022</v>
      </c>
    </row>
    <row r="65" spans="10:11" ht="13.5" customHeight="1" x14ac:dyDescent="0.35">
      <c r="K65" s="1">
        <v>2021</v>
      </c>
    </row>
    <row r="66" spans="10:11" ht="13.5" customHeight="1" x14ac:dyDescent="0.35">
      <c r="J66" s="27" t="s">
        <v>28</v>
      </c>
      <c r="K66" s="1">
        <v>2020</v>
      </c>
    </row>
    <row r="67" spans="10:11" ht="13.5" customHeight="1" x14ac:dyDescent="0.35"/>
    <row r="68" spans="10:11" ht="13.5" customHeight="1" x14ac:dyDescent="0.35">
      <c r="K68" s="1">
        <v>1</v>
      </c>
    </row>
    <row r="69" spans="10:11" ht="13.5" customHeight="1" x14ac:dyDescent="0.35">
      <c r="K69" s="1">
        <v>2</v>
      </c>
    </row>
    <row r="70" spans="10:11" ht="13.5" customHeight="1" x14ac:dyDescent="0.35">
      <c r="J70" s="28" t="s">
        <v>29</v>
      </c>
      <c r="K70" s="1">
        <v>3</v>
      </c>
    </row>
    <row r="71" spans="10:11" ht="13.5" customHeight="1" x14ac:dyDescent="0.35">
      <c r="J71" s="28" t="s">
        <v>28</v>
      </c>
      <c r="K71" s="1">
        <v>4</v>
      </c>
    </row>
    <row r="72" spans="10:11" ht="13.5" customHeight="1" x14ac:dyDescent="0.35">
      <c r="J72" s="28" t="s">
        <v>41</v>
      </c>
      <c r="K72" s="1">
        <v>5</v>
      </c>
    </row>
    <row r="73" spans="10:11" ht="13.5" customHeight="1" x14ac:dyDescent="0.35">
      <c r="J73" s="28"/>
      <c r="K73" s="1">
        <v>6</v>
      </c>
    </row>
    <row r="74" spans="10:11" ht="13.5" customHeight="1" x14ac:dyDescent="0.35">
      <c r="J74" s="28" t="s">
        <v>23</v>
      </c>
      <c r="K74" s="1">
        <v>7</v>
      </c>
    </row>
    <row r="75" spans="10:11" ht="13.5" customHeight="1" x14ac:dyDescent="0.35">
      <c r="J75" s="28" t="s">
        <v>24</v>
      </c>
      <c r="K75" s="1">
        <v>8</v>
      </c>
    </row>
    <row r="76" spans="10:11" ht="13.5" customHeight="1" x14ac:dyDescent="0.35">
      <c r="J76" s="28" t="s">
        <v>22</v>
      </c>
      <c r="K76" s="1">
        <v>9</v>
      </c>
    </row>
    <row r="77" spans="10:11" ht="13.5" customHeight="1" x14ac:dyDescent="0.35">
      <c r="J77" s="28" t="s">
        <v>42</v>
      </c>
      <c r="K77" s="1">
        <v>10</v>
      </c>
    </row>
    <row r="78" spans="10:11" ht="13.5" customHeight="1" x14ac:dyDescent="0.35">
      <c r="J78" s="28"/>
      <c r="K78" s="1">
        <v>11</v>
      </c>
    </row>
    <row r="79" spans="10:11" ht="13.5" customHeight="1" x14ac:dyDescent="0.35">
      <c r="J79" s="28" t="s">
        <v>43</v>
      </c>
      <c r="K79" s="1">
        <v>12</v>
      </c>
    </row>
    <row r="80" spans="10:11" ht="13.5" customHeight="1" x14ac:dyDescent="0.35">
      <c r="J80" s="28" t="s">
        <v>23</v>
      </c>
    </row>
    <row r="81" spans="10:11" ht="13.5" customHeight="1" x14ac:dyDescent="0.35">
      <c r="J81" s="28" t="s">
        <v>24</v>
      </c>
      <c r="K81" s="1">
        <v>1</v>
      </c>
    </row>
    <row r="82" spans="10:11" ht="13.5" customHeight="1" x14ac:dyDescent="0.35">
      <c r="J82" s="28" t="s">
        <v>22</v>
      </c>
      <c r="K82" s="1">
        <v>2</v>
      </c>
    </row>
    <row r="83" spans="10:11" ht="13.5" customHeight="1" x14ac:dyDescent="0.35">
      <c r="J83" s="28" t="s">
        <v>42</v>
      </c>
      <c r="K83" s="1">
        <v>3</v>
      </c>
    </row>
    <row r="84" spans="10:11" ht="33.75" customHeight="1" x14ac:dyDescent="0.35">
      <c r="J84" s="30" t="s">
        <v>34</v>
      </c>
      <c r="K84" s="1">
        <v>4</v>
      </c>
    </row>
    <row r="85" spans="10:11" ht="31" x14ac:dyDescent="0.35">
      <c r="J85" s="30" t="s">
        <v>37</v>
      </c>
      <c r="K85" s="1">
        <v>5</v>
      </c>
    </row>
    <row r="86" spans="10:11" ht="62" x14ac:dyDescent="0.35">
      <c r="J86" s="27" t="s">
        <v>83</v>
      </c>
      <c r="K86" s="1">
        <v>6</v>
      </c>
    </row>
    <row r="87" spans="10:11" ht="62" x14ac:dyDescent="0.35">
      <c r="J87" s="27" t="s">
        <v>69</v>
      </c>
      <c r="K87" s="1">
        <v>7</v>
      </c>
    </row>
    <row r="88" spans="10:11" ht="62" x14ac:dyDescent="0.35">
      <c r="J88" s="27" t="s">
        <v>70</v>
      </c>
      <c r="K88" s="1">
        <v>8</v>
      </c>
    </row>
    <row r="89" spans="10:11" ht="62" x14ac:dyDescent="0.35">
      <c r="J89" s="27" t="s">
        <v>71</v>
      </c>
      <c r="K89" s="1">
        <v>9</v>
      </c>
    </row>
    <row r="90" spans="10:11" ht="62" x14ac:dyDescent="0.35">
      <c r="J90" s="27" t="s">
        <v>72</v>
      </c>
      <c r="K90" s="1">
        <v>10</v>
      </c>
    </row>
    <row r="91" spans="10:11" ht="77.5" x14ac:dyDescent="0.35">
      <c r="J91" s="27" t="s">
        <v>194</v>
      </c>
      <c r="K91" s="1">
        <v>11</v>
      </c>
    </row>
    <row r="92" spans="10:11" ht="77.5" x14ac:dyDescent="0.35">
      <c r="J92" s="27" t="s">
        <v>73</v>
      </c>
      <c r="K92" s="1">
        <v>12</v>
      </c>
    </row>
    <row r="93" spans="10:11" ht="77.5" x14ac:dyDescent="0.35">
      <c r="J93" s="27" t="s">
        <v>74</v>
      </c>
      <c r="K93" s="1">
        <v>13</v>
      </c>
    </row>
    <row r="94" spans="10:11" ht="62" x14ac:dyDescent="0.35">
      <c r="J94" s="27" t="s">
        <v>75</v>
      </c>
      <c r="K94" s="1">
        <v>14</v>
      </c>
    </row>
    <row r="95" spans="10:11" ht="62" x14ac:dyDescent="0.35">
      <c r="J95" s="27" t="s">
        <v>75</v>
      </c>
      <c r="K95" s="1">
        <v>15</v>
      </c>
    </row>
    <row r="96" spans="10:11" ht="77.5" x14ac:dyDescent="0.35">
      <c r="J96" s="27" t="s">
        <v>76</v>
      </c>
      <c r="K96" s="1">
        <v>16</v>
      </c>
    </row>
    <row r="97" spans="10:11" ht="93" x14ac:dyDescent="0.35">
      <c r="J97" s="27" t="s">
        <v>77</v>
      </c>
      <c r="K97" s="1">
        <v>17</v>
      </c>
    </row>
    <row r="98" spans="10:11" ht="46.5" x14ac:dyDescent="0.35">
      <c r="J98" s="27" t="s">
        <v>78</v>
      </c>
      <c r="K98" s="1">
        <v>18</v>
      </c>
    </row>
    <row r="99" spans="10:11" ht="62" x14ac:dyDescent="0.35">
      <c r="J99" s="27" t="s">
        <v>79</v>
      </c>
      <c r="K99" s="1">
        <v>19</v>
      </c>
    </row>
    <row r="100" spans="10:11" ht="77.5" x14ac:dyDescent="0.35">
      <c r="J100" s="27" t="s">
        <v>80</v>
      </c>
      <c r="K100" s="1">
        <v>20</v>
      </c>
    </row>
    <row r="101" spans="10:11" ht="62" x14ac:dyDescent="0.35">
      <c r="J101" s="27" t="s">
        <v>81</v>
      </c>
      <c r="K101" s="1">
        <v>21</v>
      </c>
    </row>
    <row r="102" spans="10:11" ht="93" x14ac:dyDescent="0.35">
      <c r="J102" s="27" t="s">
        <v>82</v>
      </c>
      <c r="K102" s="1">
        <v>22</v>
      </c>
    </row>
    <row r="103" spans="10:11" ht="72.5" x14ac:dyDescent="0.35">
      <c r="J103" s="29" t="s">
        <v>84</v>
      </c>
      <c r="K103" s="1">
        <v>23</v>
      </c>
    </row>
    <row r="104" spans="10:11" ht="62" x14ac:dyDescent="0.35">
      <c r="J104" s="27" t="s">
        <v>85</v>
      </c>
      <c r="K104" s="1">
        <v>24</v>
      </c>
    </row>
    <row r="105" spans="10:11" ht="93" x14ac:dyDescent="0.35">
      <c r="J105" s="27" t="s">
        <v>86</v>
      </c>
      <c r="K105" s="1">
        <v>25</v>
      </c>
    </row>
    <row r="106" spans="10:11" ht="77.5" x14ac:dyDescent="0.35">
      <c r="J106" s="27" t="s">
        <v>87</v>
      </c>
      <c r="K106" s="1">
        <v>26</v>
      </c>
    </row>
    <row r="107" spans="10:11" ht="62" x14ac:dyDescent="0.35">
      <c r="J107" s="27" t="s">
        <v>88</v>
      </c>
      <c r="K107" s="1">
        <v>27</v>
      </c>
    </row>
    <row r="108" spans="10:11" ht="77.5" x14ac:dyDescent="0.35">
      <c r="J108" s="27" t="s">
        <v>89</v>
      </c>
      <c r="K108" s="1">
        <v>28</v>
      </c>
    </row>
    <row r="109" spans="10:11" ht="77.5" x14ac:dyDescent="0.35">
      <c r="J109" s="27" t="s">
        <v>90</v>
      </c>
      <c r="K109" s="1">
        <v>29</v>
      </c>
    </row>
    <row r="110" spans="10:11" ht="62" x14ac:dyDescent="0.35">
      <c r="J110" s="27" t="s">
        <v>91</v>
      </c>
      <c r="K110" s="1">
        <v>30</v>
      </c>
    </row>
    <row r="111" spans="10:11" ht="77.5" x14ac:dyDescent="0.35">
      <c r="J111" s="27" t="s">
        <v>92</v>
      </c>
      <c r="K111" s="1">
        <v>31</v>
      </c>
    </row>
    <row r="112" spans="10:11" ht="77.5" x14ac:dyDescent="0.35">
      <c r="J112" s="27" t="s">
        <v>93</v>
      </c>
    </row>
    <row r="113" spans="10:10" ht="46.5" x14ac:dyDescent="0.35">
      <c r="J113" s="27" t="s">
        <v>94</v>
      </c>
    </row>
    <row r="114" spans="10:10" ht="77.5" x14ac:dyDescent="0.35">
      <c r="J114" s="27" t="s">
        <v>195</v>
      </c>
    </row>
    <row r="115" spans="10:10" ht="77.5" x14ac:dyDescent="0.35">
      <c r="J115" s="27" t="s">
        <v>95</v>
      </c>
    </row>
    <row r="116" spans="10:10" ht="77.5" x14ac:dyDescent="0.35">
      <c r="J116" s="27" t="s">
        <v>96</v>
      </c>
    </row>
    <row r="117" spans="10:10" ht="77.5" x14ac:dyDescent="0.35">
      <c r="J117" s="27" t="s">
        <v>211</v>
      </c>
    </row>
    <row r="118" spans="10:10" ht="77.5" x14ac:dyDescent="0.35">
      <c r="J118" s="27" t="s">
        <v>97</v>
      </c>
    </row>
    <row r="119" spans="10:10" ht="58" x14ac:dyDescent="0.35">
      <c r="J119" s="29" t="s">
        <v>98</v>
      </c>
    </row>
    <row r="120" spans="10:10" ht="93" x14ac:dyDescent="0.35">
      <c r="J120" s="27" t="s">
        <v>196</v>
      </c>
    </row>
    <row r="121" spans="10:10" ht="77.5" x14ac:dyDescent="0.35">
      <c r="J121" s="27" t="s">
        <v>99</v>
      </c>
    </row>
    <row r="122" spans="10:10" ht="62" x14ac:dyDescent="0.35">
      <c r="J122" s="27" t="s">
        <v>100</v>
      </c>
    </row>
    <row r="123" spans="10:10" ht="62" x14ac:dyDescent="0.35">
      <c r="J123" s="27" t="s">
        <v>101</v>
      </c>
    </row>
    <row r="124" spans="10:10" ht="62" x14ac:dyDescent="0.35">
      <c r="J124" s="27" t="s">
        <v>102</v>
      </c>
    </row>
    <row r="125" spans="10:10" ht="108.5" x14ac:dyDescent="0.35">
      <c r="J125" s="27" t="s">
        <v>103</v>
      </c>
    </row>
    <row r="126" spans="10:10" ht="62" x14ac:dyDescent="0.35">
      <c r="J126" s="27" t="s">
        <v>104</v>
      </c>
    </row>
    <row r="127" spans="10:10" ht="93" x14ac:dyDescent="0.35">
      <c r="J127" s="27" t="s">
        <v>105</v>
      </c>
    </row>
    <row r="128" spans="10:10" ht="93" x14ac:dyDescent="0.35">
      <c r="J128" s="27" t="s">
        <v>210</v>
      </c>
    </row>
    <row r="129" spans="10:10" ht="93" x14ac:dyDescent="0.35">
      <c r="J129" s="27" t="s">
        <v>106</v>
      </c>
    </row>
    <row r="130" spans="10:10" ht="77.5" x14ac:dyDescent="0.35">
      <c r="J130" s="27" t="s">
        <v>107</v>
      </c>
    </row>
    <row r="131" spans="10:10" ht="77.5" x14ac:dyDescent="0.35">
      <c r="J131" s="27" t="s">
        <v>108</v>
      </c>
    </row>
    <row r="132" spans="10:10" ht="46.5" x14ac:dyDescent="0.35">
      <c r="J132" s="27" t="s">
        <v>67</v>
      </c>
    </row>
    <row r="133" spans="10:10" ht="62" x14ac:dyDescent="0.35">
      <c r="J133" s="27" t="s">
        <v>109</v>
      </c>
    </row>
    <row r="134" spans="10:10" ht="77.5" x14ac:dyDescent="0.35">
      <c r="J134" s="27" t="s">
        <v>110</v>
      </c>
    </row>
    <row r="135" spans="10:10" ht="93" x14ac:dyDescent="0.35">
      <c r="J135" s="27" t="s">
        <v>111</v>
      </c>
    </row>
    <row r="136" spans="10:10" ht="77.5" x14ac:dyDescent="0.35">
      <c r="J136" s="27" t="s">
        <v>66</v>
      </c>
    </row>
    <row r="137" spans="10:10" ht="62" x14ac:dyDescent="0.35">
      <c r="J137" s="27" t="s">
        <v>112</v>
      </c>
    </row>
    <row r="138" spans="10:10" ht="77.5" x14ac:dyDescent="0.35">
      <c r="J138" s="27" t="s">
        <v>113</v>
      </c>
    </row>
    <row r="139" spans="10:10" ht="93" x14ac:dyDescent="0.35">
      <c r="J139" s="27" t="s">
        <v>114</v>
      </c>
    </row>
    <row r="140" spans="10:10" ht="62" x14ac:dyDescent="0.35">
      <c r="J140" s="27" t="s">
        <v>115</v>
      </c>
    </row>
    <row r="141" spans="10:10" ht="108.5" x14ac:dyDescent="0.35">
      <c r="J141" s="27" t="s">
        <v>212</v>
      </c>
    </row>
    <row r="142" spans="10:10" ht="155" x14ac:dyDescent="0.35">
      <c r="J142" s="27" t="s">
        <v>116</v>
      </c>
    </row>
    <row r="143" spans="10:10" ht="62" x14ac:dyDescent="0.35">
      <c r="J143" s="27" t="s">
        <v>63</v>
      </c>
    </row>
    <row r="144" spans="10:10" ht="77.5" x14ac:dyDescent="0.35">
      <c r="J144" s="27" t="s">
        <v>64</v>
      </c>
    </row>
    <row r="145" spans="10:10" ht="62" x14ac:dyDescent="0.35">
      <c r="J145" s="27" t="s">
        <v>62</v>
      </c>
    </row>
    <row r="146" spans="10:10" ht="46.5" x14ac:dyDescent="0.35">
      <c r="J146" s="27" t="s">
        <v>117</v>
      </c>
    </row>
    <row r="147" spans="10:10" ht="62" x14ac:dyDescent="0.35">
      <c r="J147" s="27" t="s">
        <v>197</v>
      </c>
    </row>
    <row r="148" spans="10:10" ht="46.5" x14ac:dyDescent="0.35">
      <c r="J148" s="27" t="s">
        <v>118</v>
      </c>
    </row>
    <row r="149" spans="10:10" ht="62" x14ac:dyDescent="0.35">
      <c r="J149" s="27" t="s">
        <v>119</v>
      </c>
    </row>
    <row r="150" spans="10:10" ht="77.5" x14ac:dyDescent="0.35">
      <c r="J150" s="27" t="s">
        <v>120</v>
      </c>
    </row>
    <row r="151" spans="10:10" ht="46.5" x14ac:dyDescent="0.35">
      <c r="J151" s="27" t="s">
        <v>121</v>
      </c>
    </row>
    <row r="152" spans="10:10" ht="46.5" x14ac:dyDescent="0.35">
      <c r="J152" s="27" t="s">
        <v>61</v>
      </c>
    </row>
    <row r="153" spans="10:10" ht="62" x14ac:dyDescent="0.35">
      <c r="J153" s="27" t="s">
        <v>122</v>
      </c>
    </row>
    <row r="154" spans="10:10" ht="77.5" x14ac:dyDescent="0.35">
      <c r="J154" s="27" t="s">
        <v>123</v>
      </c>
    </row>
    <row r="155" spans="10:10" ht="62" x14ac:dyDescent="0.35">
      <c r="J155" s="27" t="s">
        <v>124</v>
      </c>
    </row>
    <row r="156" spans="10:10" ht="62" x14ac:dyDescent="0.35">
      <c r="J156" s="27" t="s">
        <v>125</v>
      </c>
    </row>
    <row r="157" spans="10:10" ht="62" x14ac:dyDescent="0.35">
      <c r="J157" s="27" t="s">
        <v>126</v>
      </c>
    </row>
    <row r="158" spans="10:10" ht="62" x14ac:dyDescent="0.35">
      <c r="J158" s="27" t="s">
        <v>127</v>
      </c>
    </row>
    <row r="159" spans="10:10" ht="62" x14ac:dyDescent="0.35">
      <c r="J159" s="27" t="s">
        <v>128</v>
      </c>
    </row>
    <row r="160" spans="10:10" ht="62" x14ac:dyDescent="0.35">
      <c r="J160" s="27" t="s">
        <v>129</v>
      </c>
    </row>
    <row r="161" spans="10:10" ht="62" x14ac:dyDescent="0.35">
      <c r="J161" s="27" t="s">
        <v>130</v>
      </c>
    </row>
    <row r="162" spans="10:10" ht="62" x14ac:dyDescent="0.35">
      <c r="J162" s="27" t="s">
        <v>131</v>
      </c>
    </row>
    <row r="163" spans="10:10" ht="77.5" x14ac:dyDescent="0.35">
      <c r="J163" s="27" t="s">
        <v>132</v>
      </c>
    </row>
    <row r="164" spans="10:10" ht="62" x14ac:dyDescent="0.35">
      <c r="J164" s="27" t="s">
        <v>133</v>
      </c>
    </row>
    <row r="165" spans="10:10" ht="62" x14ac:dyDescent="0.35">
      <c r="J165" s="27" t="s">
        <v>134</v>
      </c>
    </row>
    <row r="166" spans="10:10" ht="62" x14ac:dyDescent="0.35">
      <c r="J166" s="27" t="s">
        <v>135</v>
      </c>
    </row>
    <row r="167" spans="10:10" ht="62" x14ac:dyDescent="0.35">
      <c r="J167" s="27" t="s">
        <v>136</v>
      </c>
    </row>
    <row r="168" spans="10:10" ht="46.5" x14ac:dyDescent="0.35">
      <c r="J168" s="27" t="s">
        <v>137</v>
      </c>
    </row>
    <row r="169" spans="10:10" ht="62" x14ac:dyDescent="0.35">
      <c r="J169" s="27" t="s">
        <v>198</v>
      </c>
    </row>
    <row r="170" spans="10:10" ht="62" x14ac:dyDescent="0.35">
      <c r="J170" s="27" t="s">
        <v>138</v>
      </c>
    </row>
    <row r="171" spans="10:10" ht="62" x14ac:dyDescent="0.35">
      <c r="J171" s="27" t="s">
        <v>139</v>
      </c>
    </row>
    <row r="172" spans="10:10" ht="62" x14ac:dyDescent="0.35">
      <c r="J172" s="27" t="s">
        <v>199</v>
      </c>
    </row>
    <row r="173" spans="10:10" ht="62" x14ac:dyDescent="0.35">
      <c r="J173" s="27" t="s">
        <v>209</v>
      </c>
    </row>
    <row r="174" spans="10:10" ht="62" x14ac:dyDescent="0.35">
      <c r="J174" s="27" t="s">
        <v>140</v>
      </c>
    </row>
    <row r="175" spans="10:10" ht="62" x14ac:dyDescent="0.35">
      <c r="J175" s="27" t="s">
        <v>141</v>
      </c>
    </row>
    <row r="176" spans="10:10" ht="62" x14ac:dyDescent="0.35">
      <c r="J176" s="27" t="s">
        <v>142</v>
      </c>
    </row>
    <row r="177" spans="10:10" ht="58" x14ac:dyDescent="0.35">
      <c r="J177" s="29" t="s">
        <v>143</v>
      </c>
    </row>
    <row r="178" spans="10:10" ht="46.5" x14ac:dyDescent="0.35">
      <c r="J178" s="27" t="s">
        <v>144</v>
      </c>
    </row>
    <row r="179" spans="10:10" ht="62" x14ac:dyDescent="0.35">
      <c r="J179" s="27" t="s">
        <v>145</v>
      </c>
    </row>
    <row r="180" spans="10:10" ht="46.5" x14ac:dyDescent="0.35">
      <c r="J180" s="27" t="s">
        <v>146</v>
      </c>
    </row>
    <row r="181" spans="10:10" ht="77.5" x14ac:dyDescent="0.35">
      <c r="J181" s="27" t="s">
        <v>200</v>
      </c>
    </row>
    <row r="182" spans="10:10" ht="62" x14ac:dyDescent="0.35">
      <c r="J182" s="27" t="s">
        <v>147</v>
      </c>
    </row>
    <row r="183" spans="10:10" ht="62" x14ac:dyDescent="0.35">
      <c r="J183" s="27" t="s">
        <v>148</v>
      </c>
    </row>
    <row r="184" spans="10:10" ht="93" x14ac:dyDescent="0.35">
      <c r="J184" s="27" t="s">
        <v>201</v>
      </c>
    </row>
    <row r="185" spans="10:10" ht="77.5" x14ac:dyDescent="0.35">
      <c r="J185" s="27" t="s">
        <v>149</v>
      </c>
    </row>
    <row r="186" spans="10:10" ht="77.5" x14ac:dyDescent="0.35">
      <c r="J186" s="27" t="s">
        <v>150</v>
      </c>
    </row>
    <row r="187" spans="10:10" ht="62" x14ac:dyDescent="0.35">
      <c r="J187" s="27" t="s">
        <v>151</v>
      </c>
    </row>
    <row r="188" spans="10:10" ht="77.5" x14ac:dyDescent="0.35">
      <c r="J188" s="27" t="s">
        <v>152</v>
      </c>
    </row>
    <row r="189" spans="10:10" ht="62" x14ac:dyDescent="0.35">
      <c r="J189" s="27" t="s">
        <v>202</v>
      </c>
    </row>
    <row r="190" spans="10:10" ht="62" x14ac:dyDescent="0.35">
      <c r="J190" s="27" t="s">
        <v>203</v>
      </c>
    </row>
    <row r="191" spans="10:10" ht="77.5" x14ac:dyDescent="0.35">
      <c r="J191" s="27" t="s">
        <v>153</v>
      </c>
    </row>
    <row r="192" spans="10:10" ht="46.5" x14ac:dyDescent="0.35">
      <c r="J192" s="27" t="s">
        <v>154</v>
      </c>
    </row>
    <row r="193" spans="10:10" ht="77.5" x14ac:dyDescent="0.35">
      <c r="J193" s="27" t="s">
        <v>230</v>
      </c>
    </row>
    <row r="194" spans="10:10" ht="62" x14ac:dyDescent="0.35">
      <c r="J194" s="27" t="s">
        <v>155</v>
      </c>
    </row>
    <row r="195" spans="10:10" ht="62" x14ac:dyDescent="0.35">
      <c r="J195" s="27" t="s">
        <v>156</v>
      </c>
    </row>
    <row r="196" spans="10:10" ht="62" x14ac:dyDescent="0.35">
      <c r="J196" s="27" t="s">
        <v>157</v>
      </c>
    </row>
    <row r="197" spans="10:10" ht="62" x14ac:dyDescent="0.35">
      <c r="J197" s="27" t="s">
        <v>158</v>
      </c>
    </row>
    <row r="198" spans="10:10" ht="62" x14ac:dyDescent="0.35">
      <c r="J198" s="27" t="s">
        <v>65</v>
      </c>
    </row>
    <row r="199" spans="10:10" ht="46.5" x14ac:dyDescent="0.35">
      <c r="J199" s="27" t="s">
        <v>159</v>
      </c>
    </row>
    <row r="200" spans="10:10" ht="62" x14ac:dyDescent="0.35">
      <c r="J200" s="27" t="s">
        <v>160</v>
      </c>
    </row>
    <row r="201" spans="10:10" ht="77.5" x14ac:dyDescent="0.35">
      <c r="J201" s="27" t="s">
        <v>161</v>
      </c>
    </row>
    <row r="202" spans="10:10" ht="62" x14ac:dyDescent="0.35">
      <c r="J202" s="27" t="s">
        <v>162</v>
      </c>
    </row>
    <row r="203" spans="10:10" ht="77.5" x14ac:dyDescent="0.35">
      <c r="J203" s="27" t="s">
        <v>163</v>
      </c>
    </row>
    <row r="204" spans="10:10" ht="77.5" x14ac:dyDescent="0.35">
      <c r="J204" s="27" t="s">
        <v>164</v>
      </c>
    </row>
    <row r="205" spans="10:10" ht="108.5" x14ac:dyDescent="0.35">
      <c r="J205" s="31" t="s">
        <v>165</v>
      </c>
    </row>
    <row r="206" spans="10:10" ht="62" x14ac:dyDescent="0.35">
      <c r="J206" s="31" t="s">
        <v>166</v>
      </c>
    </row>
    <row r="207" spans="10:10" ht="77.5" x14ac:dyDescent="0.35">
      <c r="J207" s="27" t="s">
        <v>167</v>
      </c>
    </row>
    <row r="208" spans="10:10" ht="62" x14ac:dyDescent="0.35">
      <c r="J208" s="27" t="s">
        <v>168</v>
      </c>
    </row>
    <row r="209" spans="10:10" ht="77.5" x14ac:dyDescent="0.35">
      <c r="J209" s="27" t="s">
        <v>204</v>
      </c>
    </row>
    <row r="210" spans="10:10" ht="62" x14ac:dyDescent="0.35">
      <c r="J210" s="27" t="s">
        <v>169</v>
      </c>
    </row>
    <row r="211" spans="10:10" ht="77.5" x14ac:dyDescent="0.35">
      <c r="J211" s="27" t="s">
        <v>170</v>
      </c>
    </row>
    <row r="212" spans="10:10" ht="77.5" x14ac:dyDescent="0.35">
      <c r="J212" s="27" t="s">
        <v>171</v>
      </c>
    </row>
    <row r="213" spans="10:10" ht="58" x14ac:dyDescent="0.35">
      <c r="J213" s="29" t="s">
        <v>172</v>
      </c>
    </row>
    <row r="214" spans="10:10" ht="43.5" x14ac:dyDescent="0.35">
      <c r="J214" s="29" t="s">
        <v>173</v>
      </c>
    </row>
    <row r="215" spans="10:10" ht="108.5" x14ac:dyDescent="0.35">
      <c r="J215" s="27" t="s">
        <v>174</v>
      </c>
    </row>
    <row r="216" spans="10:10" ht="62" x14ac:dyDescent="0.35">
      <c r="J216" s="27" t="s">
        <v>175</v>
      </c>
    </row>
    <row r="217" spans="10:10" ht="62" x14ac:dyDescent="0.35">
      <c r="J217" s="27" t="s">
        <v>176</v>
      </c>
    </row>
    <row r="218" spans="10:10" ht="46.5" x14ac:dyDescent="0.35">
      <c r="J218" s="27" t="s">
        <v>35</v>
      </c>
    </row>
    <row r="219" spans="10:10" ht="62" x14ac:dyDescent="0.35">
      <c r="J219" s="27" t="s">
        <v>177</v>
      </c>
    </row>
    <row r="220" spans="10:10" ht="77.5" x14ac:dyDescent="0.35">
      <c r="J220" s="27" t="s">
        <v>178</v>
      </c>
    </row>
    <row r="221" spans="10:10" ht="62" x14ac:dyDescent="0.35">
      <c r="J221" s="27" t="s">
        <v>179</v>
      </c>
    </row>
    <row r="222" spans="10:10" ht="46.5" x14ac:dyDescent="0.35">
      <c r="J222" s="27" t="s">
        <v>60</v>
      </c>
    </row>
    <row r="223" spans="10:10" ht="108.5" x14ac:dyDescent="0.35">
      <c r="J223" s="27" t="s">
        <v>180</v>
      </c>
    </row>
    <row r="224" spans="10:10" ht="62" x14ac:dyDescent="0.35">
      <c r="J224" s="27" t="s">
        <v>182</v>
      </c>
    </row>
    <row r="225" spans="10:10" ht="62" x14ac:dyDescent="0.35">
      <c r="J225" s="27" t="s">
        <v>181</v>
      </c>
    </row>
    <row r="226" spans="10:10" ht="46.5" x14ac:dyDescent="0.35">
      <c r="J226" s="27" t="s">
        <v>183</v>
      </c>
    </row>
    <row r="227" spans="10:10" ht="62" x14ac:dyDescent="0.35">
      <c r="J227" s="27" t="s">
        <v>184</v>
      </c>
    </row>
    <row r="228" spans="10:10" ht="46.5" x14ac:dyDescent="0.35">
      <c r="J228" s="27" t="s">
        <v>205</v>
      </c>
    </row>
    <row r="229" spans="10:10" ht="62" x14ac:dyDescent="0.35">
      <c r="J229" s="27" t="s">
        <v>224</v>
      </c>
    </row>
    <row r="230" spans="10:10" ht="62" x14ac:dyDescent="0.35">
      <c r="J230" s="27" t="s">
        <v>185</v>
      </c>
    </row>
    <row r="231" spans="10:10" ht="46.5" x14ac:dyDescent="0.35">
      <c r="J231" s="27" t="s">
        <v>206</v>
      </c>
    </row>
    <row r="232" spans="10:10" ht="43.5" x14ac:dyDescent="0.35">
      <c r="J232" s="29" t="s">
        <v>207</v>
      </c>
    </row>
    <row r="233" spans="10:10" ht="77.5" x14ac:dyDescent="0.35">
      <c r="J233" s="27" t="s">
        <v>208</v>
      </c>
    </row>
    <row r="234" spans="10:10" ht="108.5" x14ac:dyDescent="0.35">
      <c r="J234" s="27" t="s">
        <v>213</v>
      </c>
    </row>
    <row r="235" spans="10:10" ht="62" x14ac:dyDescent="0.35">
      <c r="J235" s="27" t="s">
        <v>186</v>
      </c>
    </row>
    <row r="236" spans="10:10" ht="62" x14ac:dyDescent="0.35">
      <c r="J236" s="27" t="s">
        <v>187</v>
      </c>
    </row>
    <row r="237" spans="10:10" ht="77.5" x14ac:dyDescent="0.35">
      <c r="J237" s="27" t="s">
        <v>188</v>
      </c>
    </row>
    <row r="238" spans="10:10" ht="46.5" x14ac:dyDescent="0.35">
      <c r="J238" s="27" t="s">
        <v>189</v>
      </c>
    </row>
    <row r="239" spans="10:10" ht="58" x14ac:dyDescent="0.35">
      <c r="J239" s="29" t="s">
        <v>190</v>
      </c>
    </row>
    <row r="240" spans="10:10" ht="77.5" x14ac:dyDescent="0.35">
      <c r="J240" s="27" t="s">
        <v>191</v>
      </c>
    </row>
    <row r="241" spans="10:10" ht="62" x14ac:dyDescent="0.35">
      <c r="J241" s="27" t="s">
        <v>192</v>
      </c>
    </row>
    <row r="242" spans="10:10" ht="62" x14ac:dyDescent="0.35">
      <c r="J242" s="27" t="s">
        <v>193</v>
      </c>
    </row>
    <row r="243" spans="10:10" ht="46.5" x14ac:dyDescent="0.35">
      <c r="J243" s="27" t="s">
        <v>68</v>
      </c>
    </row>
    <row r="256" spans="10:10" ht="87" x14ac:dyDescent="0.35">
      <c r="J256" s="29" t="s">
        <v>54</v>
      </c>
    </row>
    <row r="257" spans="10:10" ht="101.5" x14ac:dyDescent="0.35">
      <c r="J257" s="29" t="s">
        <v>53</v>
      </c>
    </row>
    <row r="258" spans="10:10" ht="58" x14ac:dyDescent="0.35">
      <c r="J258" s="29" t="s">
        <v>44</v>
      </c>
    </row>
    <row r="259" spans="10:10" ht="58" x14ac:dyDescent="0.35">
      <c r="J259" s="29" t="s">
        <v>45</v>
      </c>
    </row>
    <row r="260" spans="10:10" ht="101.5" x14ac:dyDescent="0.35">
      <c r="J260" s="29" t="s">
        <v>46</v>
      </c>
    </row>
    <row r="261" spans="10:10" ht="101.5" x14ac:dyDescent="0.35">
      <c r="J261" s="29" t="s">
        <v>47</v>
      </c>
    </row>
    <row r="262" spans="10:10" ht="58" x14ac:dyDescent="0.35">
      <c r="J262" s="29" t="s">
        <v>48</v>
      </c>
    </row>
    <row r="263" spans="10:10" ht="43.5" x14ac:dyDescent="0.35">
      <c r="J263" s="29" t="s">
        <v>49</v>
      </c>
    </row>
    <row r="264" spans="10:10" ht="13.5" customHeight="1" x14ac:dyDescent="0.35">
      <c r="J264" s="29" t="s">
        <v>50</v>
      </c>
    </row>
    <row r="265" spans="10:10" ht="13.5" customHeight="1" x14ac:dyDescent="0.35">
      <c r="J265" s="29" t="s">
        <v>51</v>
      </c>
    </row>
    <row r="266" spans="10:10" ht="13.5" customHeight="1" x14ac:dyDescent="0.35">
      <c r="J266" s="29" t="s">
        <v>52</v>
      </c>
    </row>
    <row r="267" spans="10:10" ht="13.5" customHeight="1" x14ac:dyDescent="0.35"/>
    <row r="268" spans="10:10" ht="13.5" customHeight="1" x14ac:dyDescent="0.35"/>
    <row r="269" spans="10:10" ht="13.5" customHeight="1" x14ac:dyDescent="0.35"/>
    <row r="270" spans="10:10" ht="13.5" customHeight="1" x14ac:dyDescent="0.35"/>
    <row r="271" spans="10:10" ht="13.5" customHeight="1" x14ac:dyDescent="0.35"/>
    <row r="272" spans="10:10" ht="13.5" customHeight="1" x14ac:dyDescent="0.35"/>
    <row r="273" ht="13.5" customHeight="1" x14ac:dyDescent="0.35"/>
    <row r="274" ht="13.5" customHeight="1" x14ac:dyDescent="0.35"/>
    <row r="275" ht="13.5" customHeight="1" x14ac:dyDescent="0.35"/>
    <row r="276" ht="13.5" customHeight="1" x14ac:dyDescent="0.35"/>
    <row r="277" ht="13.5" customHeight="1" x14ac:dyDescent="0.35"/>
    <row r="278" ht="13.5" customHeight="1" x14ac:dyDescent="0.35"/>
    <row r="279" ht="13.5" customHeight="1" x14ac:dyDescent="0.35"/>
    <row r="280" ht="13.5" customHeight="1" x14ac:dyDescent="0.35"/>
    <row r="281" ht="13.5" customHeight="1" x14ac:dyDescent="0.35"/>
    <row r="282" ht="13.5" customHeight="1" x14ac:dyDescent="0.35"/>
    <row r="283" ht="13.5" customHeight="1" x14ac:dyDescent="0.35"/>
    <row r="284" ht="13.5" customHeight="1" x14ac:dyDescent="0.35"/>
    <row r="285" ht="13.5" customHeight="1" x14ac:dyDescent="0.35"/>
    <row r="286" ht="13.5" customHeight="1" x14ac:dyDescent="0.35"/>
    <row r="287" ht="13.5" customHeight="1" x14ac:dyDescent="0.35"/>
    <row r="288" ht="13.5" customHeight="1" x14ac:dyDescent="0.35"/>
    <row r="289" ht="13.5" customHeight="1" x14ac:dyDescent="0.35"/>
    <row r="290" ht="13.5" customHeight="1" x14ac:dyDescent="0.35"/>
    <row r="291" ht="13.5" customHeight="1" x14ac:dyDescent="0.35"/>
    <row r="292" ht="13.5" customHeight="1" x14ac:dyDescent="0.35"/>
    <row r="293" ht="13.5" customHeight="1" x14ac:dyDescent="0.35"/>
    <row r="294" ht="13.5" customHeight="1" x14ac:dyDescent="0.35"/>
  </sheetData>
  <sheetProtection algorithmName="SHA-512" hashValue="72rUAsYssLyjd3p9UzzNMPewZF7gMd8RAMSP7QdefFtRRVv/WRh8QPCAYa3o+osgHB982kjYCdcoO4Lq3xTU5A==" saltValue="GOE1AUzQCcIpaELZ4Lp7KQ==" spinCount="100000" sheet="1" selectLockedCells="1"/>
  <sortState xmlns:xlrd2="http://schemas.microsoft.com/office/spreadsheetml/2017/richdata2" ref="J145:J292">
    <sortCondition ref="J145"/>
  </sortState>
  <mergeCells count="60">
    <mergeCell ref="B58:F58"/>
    <mergeCell ref="B21:F21"/>
    <mergeCell ref="B22:F25"/>
    <mergeCell ref="B55:F55"/>
    <mergeCell ref="B57:D57"/>
    <mergeCell ref="B41:F41"/>
    <mergeCell ref="B45:F45"/>
    <mergeCell ref="B42:C42"/>
    <mergeCell ref="D42:F42"/>
    <mergeCell ref="D31:F31"/>
    <mergeCell ref="B35:D35"/>
    <mergeCell ref="B26:F26"/>
    <mergeCell ref="B32:F32"/>
    <mergeCell ref="E52:F52"/>
    <mergeCell ref="E53:F53"/>
    <mergeCell ref="E54:F54"/>
    <mergeCell ref="B1:D1"/>
    <mergeCell ref="B10:F10"/>
    <mergeCell ref="D13:F13"/>
    <mergeCell ref="B36:F40"/>
    <mergeCell ref="B2:F2"/>
    <mergeCell ref="D5:F5"/>
    <mergeCell ref="D8:F8"/>
    <mergeCell ref="D9:F9"/>
    <mergeCell ref="B4:F4"/>
    <mergeCell ref="B5:C5"/>
    <mergeCell ref="B8:C8"/>
    <mergeCell ref="B9:C9"/>
    <mergeCell ref="B6:C6"/>
    <mergeCell ref="D6:F6"/>
    <mergeCell ref="B7:C7"/>
    <mergeCell ref="B13:C13"/>
    <mergeCell ref="B3:F3"/>
    <mergeCell ref="B43:B44"/>
    <mergeCell ref="D7:F7"/>
    <mergeCell ref="B16:B17"/>
    <mergeCell ref="D16:D17"/>
    <mergeCell ref="E33:F33"/>
    <mergeCell ref="E34:F34"/>
    <mergeCell ref="E30:F30"/>
    <mergeCell ref="E27:F27"/>
    <mergeCell ref="E28:F28"/>
    <mergeCell ref="E29:F29"/>
    <mergeCell ref="E14:F14"/>
    <mergeCell ref="E11:F11"/>
    <mergeCell ref="E51:F51"/>
    <mergeCell ref="E15:F15"/>
    <mergeCell ref="E16:F16"/>
    <mergeCell ref="E17:F17"/>
    <mergeCell ref="E35:F35"/>
    <mergeCell ref="E43:F43"/>
    <mergeCell ref="E44:F44"/>
    <mergeCell ref="E18:F18"/>
    <mergeCell ref="E19:F19"/>
    <mergeCell ref="E20:F20"/>
    <mergeCell ref="C46:C49"/>
    <mergeCell ref="D46:D49"/>
    <mergeCell ref="B46:B49"/>
    <mergeCell ref="E12:F12"/>
    <mergeCell ref="E50:F50"/>
  </mergeCells>
  <dataValidations xWindow="703" yWindow="583" count="17">
    <dataValidation type="list" allowBlank="1" showInputMessage="1" showErrorMessage="1" sqref="C31" xr:uid="{00000000-0002-0000-0100-000000000000}">
      <formula1>$J$69:$J$71</formula1>
    </dataValidation>
    <dataValidation type="list" allowBlank="1" showInputMessage="1" showErrorMessage="1" promptTitle="Specialty Equipment" prompt="Eligible after the 1st hour_x000a_-Pumper: $250/hr_x000a_-Rescue: $200/hr_x000a_-Water Tanker: $150/hr_x000a_Please describe services in the details section above" sqref="B51" xr:uid="{00000000-0002-0000-0100-000001000000}">
      <formula1>$J$73:$J$76</formula1>
    </dataValidation>
    <dataValidation type="list" allowBlank="1" showInputMessage="1" showErrorMessage="1" promptTitle="Foam" prompt="Select &quot;Yes&quot; if foam used." sqref="B56" xr:uid="{00000000-0002-0000-0100-000003000000}">
      <formula1>$J$70:$J$71</formula1>
    </dataValidation>
    <dataValidation allowBlank="1" showErrorMessage="1" promptTitle="Gallons" prompt="Enter amount of gallons of foam used" sqref="D56:E56" xr:uid="{00000000-0002-0000-0100-000004000000}"/>
    <dataValidation type="list" allowBlank="1" showInputMessage="1" showErrorMessage="1" sqref="B52:B54 C30:E30" xr:uid="{00000000-0002-0000-0100-000005000000}">
      <formula1>$J$73:$J$76</formula1>
    </dataValidation>
    <dataValidation allowBlank="1" showInputMessage="1" showErrorMessage="1" promptTitle="Specialty Equipment " prompt="Specialty Equipment rates apply only after first hour of response." sqref="D51:D54" xr:uid="{00000000-0002-0000-0100-000006000000}"/>
    <dataValidation allowBlank="1" showErrorMessage="1" promptTitle="Invoice/Reference Number" prompt="Invoice/Reference Number is required" sqref="D9:F9" xr:uid="{00000000-0002-0000-0100-000008000000}"/>
    <dataValidation allowBlank="1" showErrorMessage="1" promptTitle="Email" prompt="Please provide your email address" sqref="D6:F6" xr:uid="{00000000-0002-0000-0100-00000A000000}"/>
    <dataValidation type="list" allowBlank="1" showErrorMessage="1" promptTitle="Fire Department " prompt="Select your Fire Department" sqref="D5:F5" xr:uid="{00000000-0002-0000-0100-00000B000000}">
      <formula1>$J$85:$J$243</formula1>
    </dataValidation>
    <dataValidation allowBlank="1" showErrorMessage="1" promptTitle="Time in Service" prompt="Calculates Arrival Time - Return Time in hours" sqref="B42:C42" xr:uid="{00000000-0002-0000-0100-00000D000000}"/>
    <dataValidation allowBlank="1" showInputMessage="1" showErrorMessage="1" promptTitle="Time in Service" prompt="Calculates: Arrival Time - Return Time in hours" sqref="D42:F42" xr:uid="{00000000-0002-0000-0100-00000E000000}"/>
    <dataValidation allowBlank="1" showInputMessage="1" showErrorMessage="1" prompt="Select Yes for Either Basic or Complex call. If you are billing for Securing the Scene only, leave blank." sqref="B43:B44" xr:uid="{9C2DAF6C-BFD6-4C60-8EA5-A75FBE56CAFE}"/>
    <dataValidation type="list" showInputMessage="1" showErrorMessage="1" promptTitle="Response Type" prompt="Select Basic, Complex or if you are billing for Securing the Scene only leave blank" sqref="D43:D44" xr:uid="{5B231FD5-2735-4D9D-A568-FF94D409712B}">
      <formula1>$J$66:$J$66</formula1>
    </dataValidation>
    <dataValidation allowBlank="1" showInputMessage="1" showErrorMessage="1" prompt="Date format must correspond to your system date on the bottom right. " sqref="C12" xr:uid="{0D0216FA-CB89-4956-BD25-75B506A1319C}"/>
    <dataValidation type="list" allowBlank="1" showInputMessage="1" showErrorMessage="1" sqref="C46" xr:uid="{F43A9314-FF85-4B17-97CB-09D49D639D8F}">
      <formula1>$J$70:$J$71</formula1>
    </dataValidation>
    <dataValidation allowBlank="1" showErrorMessage="1" promptTitle="Securing The Scene" prompt="Pick &quot;Yes&quot; option if applies" sqref="D46 E47 E48" xr:uid="{35964FD6-24DF-4FF4-BFFC-FE11193F73EA}"/>
    <dataValidation allowBlank="1" showInputMessage="1" showErrorMessage="1" promptTitle="Securing The Scene" prompt="Basic and Complex call eligible.  Maximum amount payable is $60 and will be subject to pro-rating where this service is less than one hour, rounded to 15 minute increments_x000a_" sqref="B46" xr:uid="{00000000-0002-0000-0100-000007000000}"/>
  </dataValidations>
  <hyperlinks>
    <hyperlink ref="B2:F2" r:id="rId1" display="Submit forms in Excel format to:  firefightinginvoices@mpi.mb.ca" xr:uid="{4E046276-27D4-4772-9BC4-F67FDC38B0C7}"/>
    <hyperlink ref="B3:F3" r:id="rId2" display="Billing for Motor Vehicle Accidents - Business Rules" xr:uid="{C38F84D7-FC09-43DD-88DB-E0CD778B6624}"/>
  </hyperlinks>
  <pageMargins left="0.7" right="0.7" top="0.75" bottom="0.75" header="0.3" footer="0.3"/>
  <pageSetup scale="69" orientation="portrait" r:id="rId3"/>
  <headerFooter>
    <oddFooter>&amp;C&amp;"calibri,Bold"&amp;10CONFIDENTIAL - INTERNAL</oddFooter>
  </headerFooter>
  <colBreaks count="1" manualBreakCount="1">
    <brk id="8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698500</xdr:colOff>
                    <xdr:row>34</xdr:row>
                    <xdr:rowOff>12700</xdr:rowOff>
                  </from>
                  <to>
                    <xdr:col>6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D127AD8C62C4687F7650C7903C5FD" ma:contentTypeVersion="11" ma:contentTypeDescription="Create a new document." ma:contentTypeScope="" ma:versionID="a1398228f8294161bf8fe9c4203f4dcb">
  <xsd:schema xmlns:xsd="http://www.w3.org/2001/XMLSchema" xmlns:xs="http://www.w3.org/2001/XMLSchema" xmlns:p="http://schemas.microsoft.com/office/2006/metadata/properties" xmlns:ns2="423c4594-da16-49b8-ab1f-3353c1beea4e" targetNamespace="http://schemas.microsoft.com/office/2006/metadata/properties" ma:root="true" ma:fieldsID="c6fa285a8371c2c332946b2dc41c5fe5" ns2:_="">
    <xsd:import namespace="423c4594-da16-49b8-ab1f-3353c1beea4e"/>
    <xsd:element name="properties">
      <xsd:complexType>
        <xsd:sequence>
          <xsd:element name="documentManagement">
            <xsd:complexType>
              <xsd:all>
                <xsd:element ref="ns2:Live_x0020_URL" minOccurs="0"/>
                <xsd:element ref="ns2:Link_x0020_Location" minOccurs="0"/>
                <xsd:element ref="ns2:Topic" minOccurs="0"/>
                <xsd:element ref="ns2:Sub_x002d_Topic" minOccurs="0"/>
                <xsd:element ref="ns2:Category" minOccurs="0"/>
                <xsd:element ref="ns2:Audience" minOccurs="0"/>
                <xsd:element ref="ns2:Writing_x0020_Status" minOccurs="0"/>
                <xsd:element ref="ns2:Author_x0020_Comments" minOccurs="0"/>
                <xsd:element ref="ns2:Author_x0020_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c4594-da16-49b8-ab1f-3353c1beea4e" elementFormDefault="qualified">
    <xsd:import namespace="http://schemas.microsoft.com/office/2006/documentManagement/types"/>
    <xsd:import namespace="http://schemas.microsoft.com/office/infopath/2007/PartnerControls"/>
    <xsd:element name="Live_x0020_URL" ma:index="2" nillable="true" ma:displayName="Live URL" ma:internalName="Live_x0020_URL">
      <xsd:simpleType>
        <xsd:restriction base="dms:Text">
          <xsd:maxLength value="255"/>
        </xsd:restriction>
      </xsd:simpleType>
    </xsd:element>
    <xsd:element name="Link_x0020_Location" ma:index="3" nillable="true" ma:displayName="Link Location" ma:internalName="Link_x0020_Location">
      <xsd:simpleType>
        <xsd:restriction base="dms:Text">
          <xsd:maxLength value="255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Commercial Vehicles"/>
          <xsd:enumeration value="Glass Only Claims"/>
          <xsd:enumeration value="Light Vehicles &amp; Others"/>
          <xsd:enumeration value="Rental Vehicle Providers"/>
          <xsd:enumeration value="Vehicle Safety"/>
        </xsd:restriction>
      </xsd:simpleType>
    </xsd:element>
    <xsd:element name="Sub_x002d_Topic" ma:index="5" nillable="true" ma:displayName="Sub-Topic" ma:format="Dropdown" ma:internalName="Sub_x002d_Topic">
      <xsd:simpleType>
        <xsd:restriction base="dms:Choice">
          <xsd:enumeration value="Accreditation"/>
          <xsd:enumeration value="Direct Repair"/>
          <xsd:enumeration value="Estimating Standards"/>
          <xsd:enumeration value="Forms"/>
          <xsd:enumeration value="Glass Claims Program Business Rules"/>
          <xsd:enumeration value="Notices to Trade"/>
          <xsd:enumeration value="Policies &amp; Procedures"/>
          <xsd:enumeration value="Training"/>
        </xsd:restriction>
      </xsd:simpleType>
    </xsd:element>
    <xsd:element name="Category" ma:index="6" nillable="true" ma:displayName="Category" ma:format="Dropdown" ma:internalName="Category">
      <xsd:simpleType>
        <xsd:restriction base="dms:Choice">
          <xsd:enumeration value="Accreditation"/>
          <xsd:enumeration value="Administration"/>
          <xsd:enumeration value="Compensation"/>
          <xsd:enumeration value="Estimating"/>
          <xsd:enumeration value="Labour Rates"/>
          <xsd:enumeration value="Mitchell Products"/>
          <xsd:enumeration value="MPI/ATA/MMDA Rate Agreement"/>
          <xsd:enumeration value="Parts"/>
          <xsd:enumeration value="Repair Process"/>
          <xsd:enumeration value="Repair Shop Support"/>
          <xsd:enumeration value="Shop Measures &amp; Performance Recognition"/>
          <xsd:enumeration value="Technical Bulletins"/>
        </xsd:restriction>
      </xsd:simpleType>
    </xsd:element>
    <xsd:element name="Audience" ma:index="7" nillable="true" ma:displayName="Audience" ma:format="Dropdown" ma:internalName="Audience">
      <xsd:simpleType>
        <xsd:restriction base="dms:Choice">
          <xsd:enumeration value="All RAN Holders"/>
          <xsd:enumeration value="Light Vehicle Accredited Shops"/>
          <xsd:enumeration value="Commercial Accredited Shops"/>
          <xsd:enumeration value="Glass Accredited Shops"/>
          <xsd:enumeration value="Inspection Stations"/>
          <xsd:enumeration value="Rental Vehicle Providers"/>
          <xsd:enumeration value="Direct Repair Shops"/>
        </xsd:restriction>
      </xsd:simpleType>
    </xsd:element>
    <xsd:element name="Writing_x0020_Status" ma:index="8" nillable="true" ma:displayName="Writing Status" ma:format="Dropdown" ma:internalName="Writing_x0020_Status">
      <xsd:simpleType>
        <xsd:restriction base="dms:Choice">
          <xsd:enumeration value="Not Started"/>
          <xsd:enumeration value="In Progress"/>
          <xsd:enumeration value="In Review"/>
          <xsd:enumeration value="Ready to Publish"/>
          <xsd:enumeration value="Loading into CMS"/>
          <xsd:enumeration value="Live"/>
          <xsd:enumeration value="On Hold"/>
          <xsd:enumeration value="Expired"/>
          <xsd:enumeration value="Not Needed"/>
        </xsd:restriction>
      </xsd:simpleType>
    </xsd:element>
    <xsd:element name="Author_x0020_Comments" ma:index="9" nillable="true" ma:displayName="Author Comments" ma:internalName="Author_x0020_Comments">
      <xsd:simpleType>
        <xsd:restriction base="dms:Note">
          <xsd:maxLength value="255"/>
        </xsd:restriction>
      </xsd:simpleType>
    </xsd:element>
    <xsd:element name="Author_x0020_Tags" ma:index="10" nillable="true" ma:displayName="Author Tags" ma:internalName="Author_x0020_Tag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_x0020_Tags xmlns="423c4594-da16-49b8-ab1f-3353c1beea4e">WO0000000248346; WO0000000246464; WO0000000219965: WO0000000181974; WO0000000179806</Author_x0020_Tags>
    <Sub_x002d_Topic xmlns="423c4594-da16-49b8-ab1f-3353c1beea4e">Forms</Sub_x002d_Topic>
    <Topic xmlns="423c4594-da16-49b8-ab1f-3353c1beea4e" xsi:nil="true"/>
    <Writing_x0020_Status xmlns="423c4594-da16-49b8-ab1f-3353c1beea4e">Live</Writing_x0020_Status>
    <Link_x0020_Location xmlns="423c4594-da16-49b8-ab1f-3353c1beea4e" xsi:nil="true"/>
    <Category xmlns="423c4594-da16-49b8-ab1f-3353c1beea4e">Administration</Category>
    <Author_x0020_Comments xmlns="423c4594-da16-49b8-ab1f-3353c1beea4e">Excel password to unlock is: 2023</Author_x0020_Comments>
    <Live_x0020_URL xmlns="423c4594-da16-49b8-ab1f-3353c1beea4e" xsi:nil="true"/>
    <Audience xmlns="423c4594-da16-49b8-ab1f-3353c1beea4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C7D4A-736A-43B1-B649-CA1334713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c4594-da16-49b8-ab1f-3353c1bee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26320-758D-4F59-861B-F47A8543DBD2}">
  <ds:schemaRefs>
    <ds:schemaRef ds:uri="http://purl.org/dc/elements/1.1/"/>
    <ds:schemaRef ds:uri="http://purl.org/dc/dcmitype/"/>
    <ds:schemaRef ds:uri="423c4594-da16-49b8-ab1f-3353c1beea4e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91BB57-3D6D-4084-B7A5-EC6338F5B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SubmissionFormInvoice</vt:lpstr>
      <vt:lpstr>SubmissionFormInvoice!Print_Area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for Firefighting Rescue Costs</dc:title>
  <dc:creator>Cam Abrey</dc:creator>
  <dc:description/>
  <cp:lastModifiedBy>Koroscil, Matt</cp:lastModifiedBy>
  <cp:lastPrinted>2022-06-27T17:29:18Z</cp:lastPrinted>
  <dcterms:created xsi:type="dcterms:W3CDTF">2016-08-17T15:33:04Z</dcterms:created>
  <dcterms:modified xsi:type="dcterms:W3CDTF">2024-03-05T17:12:34Z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6;#Claims|d589a25a-c786-4609-b861-4c8592c3a663</vt:lpwstr>
  </property>
  <property fmtid="{D5CDD505-2E9C-101B-9397-08002B2CF9AE}" pid="3" name="Knowledge Centre">
    <vt:lpwstr>137;#PD Claims Adjusting|8ba40d59-e9b3-4a10-b507-9b85749b64f9</vt:lpwstr>
  </property>
  <property fmtid="{D5CDD505-2E9C-101B-9397-08002B2CF9AE}" pid="4" name="System">
    <vt:lpwstr/>
  </property>
  <property fmtid="{D5CDD505-2E9C-101B-9397-08002B2CF9AE}" pid="5" name="ContentTypeId">
    <vt:lpwstr>0x01010090AD127AD8C62C4687F7650C7903C5FD</vt:lpwstr>
  </property>
  <property fmtid="{D5CDD505-2E9C-101B-9397-08002B2CF9AE}" pid="6" name="KC Sub Tab">
    <vt:lpwstr/>
  </property>
  <property fmtid="{D5CDD505-2E9C-101B-9397-08002B2CF9AE}" pid="7" name="Audience">
    <vt:lpwstr>57;#PD Claims|c44d93c7-524a-4fb8-8bfa-60b74bfa4bcb</vt:lpwstr>
  </property>
  <property fmtid="{D5CDD505-2E9C-101B-9397-08002B2CF9AE}" pid="8" name="Article Type">
    <vt:lpwstr/>
  </property>
  <property fmtid="{D5CDD505-2E9C-101B-9397-08002B2CF9AE}" pid="9" name="Sub Topic">
    <vt:lpwstr>47;#Physical Damage Claims|cd6f040a-2928-4a6e-823a-19c034d01211</vt:lpwstr>
  </property>
  <property fmtid="{D5CDD505-2E9C-101B-9397-08002B2CF9AE}" pid="10" name="TitusGUID">
    <vt:lpwstr>bbf108c1-886f-40a4-b15f-af1dd7ead070</vt:lpwstr>
  </property>
  <property fmtid="{D5CDD505-2E9C-101B-9397-08002B2CF9AE}" pid="11" name="MPIClassification">
    <vt:lpwstr>MPIConfidential</vt:lpwstr>
  </property>
  <property fmtid="{D5CDD505-2E9C-101B-9397-08002B2CF9AE}" pid="12" name="MPISubClass">
    <vt:lpwstr>Internal</vt:lpwstr>
  </property>
  <property fmtid="{D5CDD505-2E9C-101B-9397-08002B2CF9AE}" pid="13" name="MPIVisualMarkings">
    <vt:lpwstr>MPIFooter</vt:lpwstr>
  </property>
</Properties>
</file>